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85" windowWidth="11355" windowHeight="6885" activeTab="0"/>
  </bookViews>
  <sheets>
    <sheet name="หน้างบ" sheetId="1" r:id="rId1"/>
    <sheet name="กลยุทธ์1 " sheetId="2" r:id="rId2"/>
    <sheet name="กลยุทธ์ 2" sheetId="3" r:id="rId3"/>
    <sheet name="กลยุทธ์ 3" sheetId="4" r:id="rId4"/>
    <sheet name="กลยุทธ์ 4" sheetId="5" r:id="rId5"/>
    <sheet name="กลยุทธ์ 5sum" sheetId="6" r:id="rId6"/>
    <sheet name=" มฐ.1" sheetId="7" r:id="rId7"/>
    <sheet name=" มฐ.2" sheetId="8" r:id="rId8"/>
    <sheet name=" มฐ.3" sheetId="9" r:id="rId9"/>
    <sheet name=" มฐ.4" sheetId="10" r:id="rId10"/>
    <sheet name="มฐ. 5" sheetId="11" r:id="rId11"/>
  </sheets>
  <definedNames>
    <definedName name="_xlnm.Print_Titles" localSheetId="7">' มฐ.2'!$2:$4</definedName>
    <definedName name="_xlnm.Print_Titles" localSheetId="8">' มฐ.3'!$2:$4</definedName>
    <definedName name="_xlnm.Print_Titles" localSheetId="9">' มฐ.4'!$1:$3</definedName>
    <definedName name="_xlnm.Print_Titles" localSheetId="5">'กลยุทธ์ 5sum'!$3:$6</definedName>
  </definedNames>
  <calcPr fullCalcOnLoad="1"/>
</workbook>
</file>

<file path=xl/sharedStrings.xml><?xml version="1.0" encoding="utf-8"?>
<sst xmlns="http://schemas.openxmlformats.org/spreadsheetml/2006/main" count="663" uniqueCount="391">
  <si>
    <t>ระยะเวลา</t>
  </si>
  <si>
    <t>งบประมาณ</t>
  </si>
  <si>
    <t>ผู้รับผิดชอบ</t>
  </si>
  <si>
    <t xml:space="preserve"> </t>
  </si>
  <si>
    <t>โครงการ</t>
  </si>
  <si>
    <t>รวม</t>
  </si>
  <si>
    <t>รวมงบทั้งสิ้น</t>
  </si>
  <si>
    <t>ปริมาณงาน</t>
  </si>
  <si>
    <t>(ระบุหน่วยนับ)</t>
  </si>
  <si>
    <t>วัน/เดือน/ปี</t>
  </si>
  <si>
    <t>งบ สพป.</t>
  </si>
  <si>
    <t xml:space="preserve">หมายเหตุ ข้อ 1 ปี 2552 - 2554 เป็นการประเมินภายนอก รอบ 2 </t>
  </si>
  <si>
    <t>มาตรการ</t>
  </si>
  <si>
    <t>ตัวชี้วัดความสำเร็จ</t>
  </si>
  <si>
    <t>จุดเน้น</t>
  </si>
  <si>
    <t>เล่ม</t>
  </si>
  <si>
    <t>ที่</t>
  </si>
  <si>
    <t>เพิ่มประสิทธิภาพระบบคอมพิวเตอร์เพื่อการบริหารจัดการ</t>
  </si>
  <si>
    <t>รองพนัส</t>
  </si>
  <si>
    <t>บาท</t>
  </si>
  <si>
    <t>มีโครงการรองรับ</t>
  </si>
  <si>
    <t xml:space="preserve"> งบประมาณ  </t>
  </si>
  <si>
    <t>กลยุทธ์ที่ 1</t>
  </si>
  <si>
    <t>กลยุทธ์ที่ 2</t>
  </si>
  <si>
    <t>กลยุทธ์ที่ 3</t>
  </si>
  <si>
    <t>กลยุทธ์ที่ 4</t>
  </si>
  <si>
    <t>กลยุทธ์ที่ 5</t>
  </si>
  <si>
    <t>Smart Office</t>
  </si>
  <si>
    <t>มาตรฐานที่1</t>
  </si>
  <si>
    <t>มาตรฐานที่2</t>
  </si>
  <si>
    <t>งบ สพฐ.</t>
  </si>
  <si>
    <t xml:space="preserve"> งบ สพฐ.</t>
  </si>
  <si>
    <t>มาตรฐานที่3</t>
  </si>
  <si>
    <t>มาตรฐานที่4</t>
  </si>
  <si>
    <t>มาตรฐานที่5</t>
  </si>
  <si>
    <t>104 รร.</t>
  </si>
  <si>
    <t>สพป.</t>
  </si>
  <si>
    <t>สพฐ.</t>
  </si>
  <si>
    <t>หน่วย/นับ</t>
  </si>
  <si>
    <t>ดำเนินการ</t>
  </si>
  <si>
    <t>นโยบายเร่งด่วน</t>
  </si>
  <si>
    <t>วัดหนองปลาไหล</t>
  </si>
  <si>
    <t>ไสกระดาน</t>
  </si>
  <si>
    <t>โพพระใน</t>
  </si>
  <si>
    <t>วัดใหม่ท่าศิริ</t>
  </si>
  <si>
    <t>ยุบแล้ว</t>
  </si>
  <si>
    <t>คุ้งตำหนัก</t>
  </si>
  <si>
    <t xml:space="preserve">ไป </t>
  </si>
  <si>
    <t>เทพประชุม</t>
  </si>
  <si>
    <t>บ้านไร่ดอน</t>
  </si>
  <si>
    <t>บ้านคีรีวงศ์</t>
  </si>
  <si>
    <t>มณีเลื่อน</t>
  </si>
  <si>
    <t>ไม่นับหนองปลาไหล</t>
  </si>
  <si>
    <t>วัดเวฬุวนาราม</t>
  </si>
  <si>
    <t>วัดปากคลอง</t>
  </si>
  <si>
    <t>เจริญศรี</t>
  </si>
  <si>
    <t>วัดทองนพคุณ</t>
  </si>
  <si>
    <t>อื่น ๆ</t>
  </si>
  <si>
    <t>เหลือ 98 รร.</t>
  </si>
  <si>
    <t>รวมงบ</t>
  </si>
  <si>
    <r>
      <t xml:space="preserve"> แผนปฏิบัติงาน </t>
    </r>
    <r>
      <rPr>
        <sz val="16"/>
        <color indexed="8"/>
        <rFont val="TH Niramit AS"/>
        <family val="0"/>
      </rPr>
      <t>(กลยุทธ์ที่ 2)</t>
    </r>
  </si>
  <si>
    <r>
      <t xml:space="preserve">แผนปฏิบัติงาน </t>
    </r>
    <r>
      <rPr>
        <sz val="16"/>
        <color indexed="8"/>
        <rFont val="TH Niramit AS"/>
        <family val="0"/>
      </rPr>
      <t>(กลยทธ์ที่ 3)</t>
    </r>
  </si>
  <si>
    <r>
      <t xml:space="preserve">แผนปฏิบัติงาน </t>
    </r>
    <r>
      <rPr>
        <sz val="16"/>
        <color indexed="8"/>
        <rFont val="TH Niramit AS"/>
        <family val="0"/>
      </rPr>
      <t>( กลยุทธ์ที่ 4 )</t>
    </r>
  </si>
  <si>
    <r>
      <t>โครงการ</t>
    </r>
    <r>
      <rPr>
        <sz val="16"/>
        <color indexed="8"/>
        <rFont val="TH Niramit AS"/>
        <family val="0"/>
      </rPr>
      <t>(รองรับกลยุทธ์ที่ 5)</t>
    </r>
  </si>
  <si>
    <r>
      <t xml:space="preserve"> แผนปฏิบัติงาน </t>
    </r>
    <r>
      <rPr>
        <sz val="16"/>
        <color indexed="8"/>
        <rFont val="TH Niramit AS"/>
        <family val="0"/>
      </rPr>
      <t>(มาตรฐานที่ 5)</t>
    </r>
  </si>
  <si>
    <t>อื่นๆ</t>
  </si>
  <si>
    <t xml:space="preserve">โครงการ/กิจกรรม </t>
  </si>
  <si>
    <r>
      <t xml:space="preserve"> แผนปฏิบัติงาน </t>
    </r>
    <r>
      <rPr>
        <sz val="16"/>
        <color indexed="8"/>
        <rFont val="TH Niramit AS"/>
        <family val="0"/>
      </rPr>
      <t>(กลยุทธ์ที่ 5)</t>
    </r>
  </si>
  <si>
    <t>มีโครงการรองรับมาตรฐานที่ 3 ดังนี้ (สนองกลยุทธ์ที่ 5)</t>
  </si>
  <si>
    <t>มีโครงการรองรับมาตรฐานที่ 4 ดังนี้ (สนองกลยุทธ์ที่ 5)</t>
  </si>
  <si>
    <t>สพป.พบ.1</t>
  </si>
  <si>
    <t>งบประมาณจำแนกตามกลยุทธ์และมาตรฐาน</t>
  </si>
  <si>
    <t>รวมงบประมาณ/โครงการ</t>
  </si>
  <si>
    <t>(งบรวมอยู่ในมาตรฐานที่ 5 แล้ว)</t>
  </si>
  <si>
    <t xml:space="preserve">โครงการ </t>
  </si>
  <si>
    <t>สพป.พบ.1 ได้รับจัดสรร</t>
  </si>
  <si>
    <t>7,689,320 บาท</t>
  </si>
  <si>
    <t>โครงการ/กิจกรรม (มาตรฐานที่ 2)</t>
  </si>
  <si>
    <t>สรุปงบประมาณ/โครงการ แผนปฏิบัติการ ประจำปีงบประมาณ 2555 (สพป.เพชรบุรี เขต 1 ณ วันที่ 2 พ.ค.2555)</t>
  </si>
  <si>
    <t>รายการ</t>
  </si>
  <si>
    <t>กลยุทธ์ 1</t>
  </si>
  <si>
    <t>กลยุทธ์ 2</t>
  </si>
  <si>
    <t>กลยุทธ์ 3</t>
  </si>
  <si>
    <t>กลยุทธ์ 4</t>
  </si>
  <si>
    <t>กลยุทธ์ 5</t>
  </si>
  <si>
    <t>รายละเอียดแผนปฏิบัติการประจำปีงบประมาณ 2556 จำแนกตามกลยุทธ์</t>
  </si>
  <si>
    <r>
      <t xml:space="preserve"> กลยุทธ์ ที่ 2 </t>
    </r>
    <r>
      <rPr>
        <sz val="16"/>
        <color indexed="8"/>
        <rFont val="TH Niramit AS"/>
        <family val="0"/>
      </rPr>
      <t>ปลูกฝังคุณธรรม ความสำนึกในความเป็นชาติไทย และวิถีชีวิตตามหลักปรัชญาเศรษฐกิจพอเพียง(Moral and Ethics)</t>
    </r>
    <r>
      <rPr>
        <b/>
        <sz val="16"/>
        <color indexed="8"/>
        <rFont val="TH Niramit AS"/>
        <family val="0"/>
      </rPr>
      <t xml:space="preserve">
</t>
    </r>
  </si>
  <si>
    <r>
      <t>กลยุทธ์ ที่ 3</t>
    </r>
    <r>
      <rPr>
        <sz val="16"/>
        <color indexed="8"/>
        <rFont val="TH Niramit AS"/>
        <family val="0"/>
      </rPr>
      <t xml:space="preserve"> ขยายโอกาสทางการศึกษาให้ทั่วถึง และลดความเหลื่อมล้ำ ผู้เรียนได้รับโอกาสในการพัฒนาเต็มตามศักยภาพ(Filling the gap)</t>
    </r>
  </si>
  <si>
    <r>
      <t xml:space="preserve"> กลยุทธ์ ที่  4 </t>
    </r>
    <r>
      <rPr>
        <sz val="16"/>
        <color indexed="8"/>
        <rFont val="TH Niramit AS"/>
        <family val="0"/>
      </rPr>
      <t>พัฒนาครูและบุคลากรทางการศึกษาทั้งระบบ  ให้สามารถจัดกิจกรรมการเรียนรู้อย่างมีประสิทธิภาพ(Teacher Enhancement)</t>
    </r>
  </si>
  <si>
    <r>
      <t xml:space="preserve"> กลยุทธ์ ที่  5 </t>
    </r>
    <r>
      <rPr>
        <sz val="16"/>
        <color indexed="8"/>
        <rFont val="TH Niramit AS"/>
        <family val="0"/>
      </rPr>
      <t>พัฒนาการบริหารจัดการศึกษา ให้มีประสิทธิภาพตามหลักธรรมาภิบาล เน้นการมีส่วนร่วมจากทุกภาคส่วน</t>
    </r>
  </si>
  <si>
    <t>ในการส่งเสริมสนับสนุนการจัดการศึกษา (Good Governance)</t>
  </si>
  <si>
    <r>
      <t xml:space="preserve">แผนปฏิบัติงาน </t>
    </r>
    <r>
      <rPr>
        <sz val="16"/>
        <color indexed="8"/>
        <rFont val="TH Niramit AS"/>
        <family val="0"/>
      </rPr>
      <t>(สนองกลยุทธ์ที่ 1 )</t>
    </r>
  </si>
  <si>
    <t>มีโครงการรองรับมาตรฐานสำนักงานที่ 2 ดังนี้ (สนองกลยุทธ์ที่ 5)</t>
  </si>
  <si>
    <t>คงเหลือ</t>
  </si>
  <si>
    <t>มาตรฐานที่ 4</t>
  </si>
  <si>
    <t xml:space="preserve">            ข้อ 2 ปี 2555 - 2557 เป็นการประเมินภายนอก รอบ 3</t>
  </si>
  <si>
    <t>มีโครงการรองรับมาตรฐานสำนักงานที่ 1 ดังนี้ (สนองกลยุทธ์ที่ 5)</t>
  </si>
  <si>
    <t>เครือข่าย</t>
  </si>
  <si>
    <t>ขอมา</t>
  </si>
  <si>
    <t>เกิน</t>
  </si>
  <si>
    <t>วิรัตน์</t>
  </si>
  <si>
    <t>จงกล</t>
  </si>
  <si>
    <t>สว่างศรี</t>
  </si>
  <si>
    <t>อัจฉรา</t>
  </si>
  <si>
    <t>3 คน</t>
  </si>
  <si>
    <t>12 เดือน</t>
  </si>
  <si>
    <t>วีรยา</t>
  </si>
  <si>
    <t>หนึ่งฤทัย</t>
  </si>
  <si>
    <t>กรุณา</t>
  </si>
  <si>
    <t>4 คน</t>
  </si>
  <si>
    <t>ตค.55-กย.56</t>
  </si>
  <si>
    <t>วีรชัย</t>
  </si>
  <si>
    <t>บุญตา</t>
  </si>
  <si>
    <t>คน</t>
  </si>
  <si>
    <t>บุญจริง</t>
  </si>
  <si>
    <t>(ธนะพร)</t>
  </si>
  <si>
    <t>(สุภัทรา)</t>
  </si>
  <si>
    <t>(วราภรณ์)</t>
  </si>
  <si>
    <t>งบ</t>
  </si>
  <si>
    <t xml:space="preserve"> สพป.</t>
  </si>
  <si>
    <t xml:space="preserve">งบ </t>
  </si>
  <si>
    <t>พย.55</t>
  </si>
  <si>
    <t>4 ไตรมาส</t>
  </si>
  <si>
    <t xml:space="preserve"> (อบรมเชิงปฏิบัติการกิจกรรมค่ายจิตอาสาพัฒนาชุมชน 150 คน 3 วัน 2 คืน )</t>
  </si>
  <si>
    <t>1) ยกย่องเชิดชูเกียรติข้าราชการครูและบุคลากรฯ 56</t>
  </si>
  <si>
    <t>1) ส่งเสริมระบบการดูแลช่วยเหลือนักเรียน</t>
  </si>
  <si>
    <t>กิจกรรมที่ 1</t>
  </si>
  <si>
    <t xml:space="preserve"> 1.1 นิเทศติตามการคัดกรองนักเรียน2รร ยางกลัดเหนือ กลัดใต้ </t>
  </si>
  <si>
    <t xml:space="preserve"> 1.2 พัฒนาเพื่อนเรียนที่ปรึกษา YC รร.ต้นแบบ 4 รร. </t>
  </si>
  <si>
    <t xml:space="preserve"> 1.3 เยี่ยนบ้านนักเรียนระดับสถานศึกษา</t>
  </si>
  <si>
    <t xml:space="preserve"> 1.4 เยี่ยมบ้านนักเรียนระดับเขตพื้นที่</t>
  </si>
  <si>
    <t xml:space="preserve"> 2.1 ป้ายประชาสัมพันธ์ ไวนิลขนาด 200*80 ซม.</t>
  </si>
  <si>
    <t xml:space="preserve"> 2.2 ติดตามเด็กออกกลางคัน,เด็กตกหล่น,เด็กจบป.6 ม.3</t>
  </si>
  <si>
    <t xml:space="preserve"> 3.3 จัดสรรให้โรงเรียนละ 10,000 บาท </t>
  </si>
  <si>
    <t xml:space="preserve"> 3.2 คัดเลือกโรงเรียนเหลือ 5 โรง</t>
  </si>
  <si>
    <t xml:space="preserve"> 3.1 สำรวจโรงเรียนขยายโอกาสฯที่เข้าร่วมกิจกรรม</t>
  </si>
  <si>
    <t>กลุ่มนโยบายฯ</t>
  </si>
  <si>
    <t xml:space="preserve"> -วุฒิบัตรที่มีครูผ่านการพัฒนา 100 % จำนวน 100 แผ่น</t>
  </si>
  <si>
    <t>สมบัติ</t>
  </si>
  <si>
    <t>ทรงเกียรติ</t>
  </si>
  <si>
    <t>การประเมินคุณภาพการศึกษาขั้นพื้นฐานเพื่อการประกันคุณภาพ</t>
  </si>
  <si>
    <t>ผู้เรียนชั้นประถมศึกษาปีที่ 3  ปีการศึกษา 2555</t>
  </si>
  <si>
    <t>การประเมินคุณภาพการศึกษาขั้นพื้นฐาน เพื่อการประกันคุณภาพ</t>
  </si>
  <si>
    <t xml:space="preserve"> ผู้เรียนชั้นป.2 ป.5 และชั้น ม.2  ในลักษณะการประเมินระดับท้องถิ่น</t>
  </si>
  <si>
    <t xml:space="preserve"> (Local  Assessment  System)ปีการศึกษา 2555)</t>
  </si>
  <si>
    <t>อบรมเชิงปฏิบัติการพัฒนาระบบประกันคุณภาพภายใน</t>
  </si>
  <si>
    <t xml:space="preserve">เพื่อเตรียมความรองรับการประเมินคุณภาพภายนอก </t>
  </si>
  <si>
    <t xml:space="preserve"> รอบ 3  ปีงบประมาณ  2556</t>
  </si>
  <si>
    <t>เขมณัฏฐ์</t>
  </si>
  <si>
    <t>ของสถานศึกษาฯ(กรณีโรงเรียนที่ไม่ได้รับการรับรอง</t>
  </si>
  <si>
    <t>คุณภาพภายนอก รอบ ๓  ปีงบประมาณ  ๒๕๕๔)</t>
  </si>
  <si>
    <t>จ้างบุคลากร 3 คน ๆ ละ 22,290 บาท</t>
  </si>
  <si>
    <t>อบรมเชิงปฏิบัติการจัดทำแผนพัฒนาการจัดการศึกษา</t>
  </si>
  <si>
    <t>การยกระดับผลสัมฤทธิ์ทางการเรียนคณิตศาสตร์</t>
  </si>
  <si>
    <t xml:space="preserve">พัฒนาการคิดอย่างมีวิจารณญาณ กลุ่มสาระการเรียนรู้วิทยาศาสตร์ </t>
  </si>
  <si>
    <t>สำหรับนักเรียน ชั้นมัธยมศึกษาปีที่ 3</t>
  </si>
  <si>
    <t>กิตติมา</t>
  </si>
  <si>
    <t>การพัฒนาทักษะกระบวนการทางวิทยาศาสตร์ของนักเรียนชั้น ป.6</t>
  </si>
  <si>
    <t>สมเกียรติ</t>
  </si>
  <si>
    <t>รัชนี</t>
  </si>
  <si>
    <t>การนิเทศ ติดตามตรวจสอบระบบประกันคุณภาพ</t>
  </si>
  <si>
    <t>ภายในสถานศึกษาโดยต้นสังกัด</t>
  </si>
  <si>
    <t>ชรินทร์</t>
  </si>
  <si>
    <t>โดยคณะกรรมการเขตพื้นที่การศึกษา สพป.พบ.1</t>
  </si>
  <si>
    <t xml:space="preserve"> ประเมินผลและนิเทศการศึกษาของ สพป.เพชรบุรีเขต 1</t>
  </si>
  <si>
    <t>การพัฒนาการเรียนการสอนสาระการเรียนรู้ภาษาต่างประเทศ</t>
  </si>
  <si>
    <t>มานพ</t>
  </si>
  <si>
    <t>นิเทศ ติดตาม และประเมินผลการจัดการศึกษาของสถานศึกษา</t>
  </si>
  <si>
    <t>กาญจนา</t>
  </si>
  <si>
    <t>เครือชุลี</t>
  </si>
  <si>
    <t xml:space="preserve">พัฒนากระบวนการจัดการเรียนรู้และยกระดับผลสัมฤทธิ์
</t>
  </si>
  <si>
    <t>ทางการเรียนกลุ่มสาระการเรียนรู้สังคมศึกษา ศาสนา และวัฒนธรรม</t>
  </si>
  <si>
    <t>สมพงษ์</t>
  </si>
  <si>
    <t>ศูนย์สื่อวิชาการและงานศึกษานิเทศก์ด้านเทคโนโลยีการศึกษา</t>
  </si>
  <si>
    <t>2) สุนทรียการสืบสานเอกลักษณ์</t>
  </si>
  <si>
    <t>1) นักเรียนรุ่นใหม่หัวใจประชาธิปไย สำนึกในความรักชาติ</t>
  </si>
  <si>
    <t>3)การจัดกิจกรรมการเรียนรู้สู่ประชาคมอาเซียน</t>
  </si>
  <si>
    <r>
      <rPr>
        <b/>
        <sz val="14"/>
        <color indexed="8"/>
        <rFont val="TH Niramit AS"/>
        <family val="0"/>
      </rPr>
      <t>กิจกรรมที่ 2</t>
    </r>
    <r>
      <rPr>
        <sz val="14"/>
        <color indexed="8"/>
        <rFont val="TH Niramit AS"/>
        <family val="0"/>
      </rPr>
      <t xml:space="preserve"> ดูแล ช่วยเหลือนักเรียนวัยการศึกษาภาคบังคับ</t>
    </r>
  </si>
  <si>
    <r>
      <rPr>
        <b/>
        <sz val="14"/>
        <rFont val="TH Niramit AS"/>
        <family val="0"/>
      </rPr>
      <t>กิจกรรมที่ 3</t>
    </r>
    <r>
      <rPr>
        <sz val="14"/>
        <rFont val="TH Niramit AS"/>
        <family val="0"/>
      </rPr>
      <t>.พัฒนาเด็กไทยด้วยกิจกรรมบ้านหลังเรียน</t>
    </r>
  </si>
  <si>
    <t>2)การพัฒนาครูและบุคลากรฯด้วยระบบ e-Training</t>
  </si>
  <si>
    <t xml:space="preserve"> (UTQ Online) </t>
  </si>
  <si>
    <t xml:space="preserve">  1  วัน</t>
  </si>
  <si>
    <t xml:space="preserve">นร.ชั้น ป.3 ทุกคน </t>
  </si>
  <si>
    <t>รร.</t>
  </si>
  <si>
    <t xml:space="preserve">ศิลปหัตถกรรมนักเรียน  </t>
  </si>
  <si>
    <t>นร.ป.2 ป.5</t>
  </si>
  <si>
    <t>และนร.ที่สมัครสอบ</t>
  </si>
  <si>
    <t>ครูคณิต ป.3 ป.5</t>
  </si>
  <si>
    <t>( 4 กิจกรรม )</t>
  </si>
  <si>
    <t xml:space="preserve">และม.2 </t>
  </si>
  <si>
    <t>ทุกคน</t>
  </si>
  <si>
    <t>สมหมาย</t>
  </si>
  <si>
    <t>ผกาวัลย์</t>
  </si>
  <si>
    <t>รร.ขยายโอกาส</t>
  </si>
  <si>
    <t>40 รร.</t>
  </si>
  <si>
    <t>1 วัน</t>
  </si>
  <si>
    <t>กิจกรรม</t>
  </si>
  <si>
    <t>ละ 2 วัน</t>
  </si>
  <si>
    <t xml:space="preserve"> 2 ครั้ง</t>
  </si>
  <si>
    <t>2 กิจกรรมอบรมครู</t>
  </si>
  <si>
    <t>2 วัน</t>
  </si>
  <si>
    <t>14 เครือข่าย</t>
  </si>
  <si>
    <t>ครู 40 คน</t>
  </si>
  <si>
    <t>พัฒนาผลสัมฤทธิ์สุขศึกษาพลศึกษา (ครูวิชาการ)</t>
  </si>
  <si>
    <t>103 คน</t>
  </si>
  <si>
    <t>พัฒนาประสิทธิภาพการเรียนการสอนด้วยสื่อเทคโนโลยี (ครู ป.1 )</t>
  </si>
  <si>
    <t>ศน.และ รร.103โรง</t>
  </si>
  <si>
    <t>นร.3,000 คน</t>
  </si>
  <si>
    <t>2 ครั้ง</t>
  </si>
  <si>
    <t>มาลี/บุญตา</t>
  </si>
  <si>
    <t>13 เครือข่าย</t>
  </si>
  <si>
    <t>จนท.กลุ่มนโยบายฯ</t>
  </si>
  <si>
    <t>สพฐ. 87</t>
  </si>
  <si>
    <t>เอกชน 8</t>
  </si>
  <si>
    <t>รองผอ.,ศึกษานิเทศก์</t>
  </si>
  <si>
    <t xml:space="preserve">โดยคณะกรรมการเขตพื้นที่การศึกษา สพป.พบ.1  </t>
  </si>
  <si>
    <t>ประสิทธิภาพการบริหารจัดการ สพป.เพชรบุรี เขต 1</t>
  </si>
  <si>
    <t>ได้รับงบฯ</t>
  </si>
  <si>
    <t xml:space="preserve">เพื่อพัฒนาคุณภาพภารศึกษา </t>
  </si>
  <si>
    <t>ภาค 1/2556</t>
  </si>
  <si>
    <t>102 คน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</si>
  <si>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</si>
  <si>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</si>
  <si>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</si>
  <si>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</si>
  <si>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</si>
  <si>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</si>
  <si>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</si>
  <si>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</si>
  <si>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</si>
  <si>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</si>
  <si>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</si>
  <si>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</si>
  <si>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</si>
  <si>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ตค.55-มีค.56</t>
  </si>
  <si>
    <t>.มีค.56</t>
  </si>
  <si>
    <t>มีนาคม.56</t>
  </si>
  <si>
    <t xml:space="preserve">  และการศึกษาขั้นพื้นฐาน (เด็กตกหล่น)</t>
  </si>
  <si>
    <t>อำเภอ</t>
  </si>
  <si>
    <t>มี.ค 2556</t>
  </si>
  <si>
    <t>4) การส่งเสริม สนับสนุน การบริหารและจัดการศึกษา</t>
  </si>
  <si>
    <t>5) การติดตามและประเมินผลการบริหารจัดการศึกษา สพป.พบ.1</t>
  </si>
  <si>
    <t>มีค.56</t>
  </si>
  <si>
    <t>12 ครั้ง</t>
  </si>
  <si>
    <t>20 ธค-กย.56</t>
  </si>
  <si>
    <t>100 คน</t>
  </si>
  <si>
    <t>ดร.ชูศักดิ์</t>
  </si>
  <si>
    <t>ผอ.กนก</t>
  </si>
  <si>
    <t>8 กลุ่ม</t>
  </si>
  <si>
    <t xml:space="preserve"> ปรับภูมิทัศน์ "สำนักงานน่าอยู่ น่าทำงาน"</t>
  </si>
  <si>
    <t xml:space="preserve"> ประชุมสร้างความเข้าใจในการบริหารงานเพื่อพัฒนา</t>
  </si>
  <si>
    <t>สืบสานวัฒนธรรมประเพณีไทย ประจำปี 2556</t>
  </si>
  <si>
    <t>3)พัฒนาคุณภาพการศึกษาระดับเครือข่าย</t>
  </si>
  <si>
    <t>1)การส่งเสริม สนับสนุน การบริหารและจัดการศึกษา</t>
  </si>
  <si>
    <t>2)การประชุมคณะกรรมการ ติดตาม ตรวจสอบ</t>
  </si>
  <si>
    <t>โครงการบริหารจัดการโดยมุ่งผลสัมฤทธิ์และพัฒนระบบอย่างมีประสิทธิภาพตามเกณฑ์ PMQA</t>
  </si>
  <si>
    <t>อย่างมีประสิทธิภาพตามเกณฑ์ PMQA</t>
  </si>
  <si>
    <t>สุชาดา</t>
  </si>
  <si>
    <t>กยุท4เหลือ</t>
  </si>
  <si>
    <t xml:space="preserve">  บวก</t>
  </si>
  <si>
    <t xml:space="preserve"> บวก</t>
  </si>
  <si>
    <t>กยุท 2</t>
  </si>
  <si>
    <t>กยุท4เดิมเหลือ</t>
  </si>
  <si>
    <t xml:space="preserve">ลบออก </t>
  </si>
  <si>
    <t>เพิ่มให้ ก 5</t>
  </si>
  <si>
    <t>และนำงบ 169,740 ไปรวม กับ ก.1</t>
  </si>
  <si>
    <t xml:space="preserve">   1. ค่าวัสดุสำนักงาน</t>
  </si>
  <si>
    <t xml:space="preserve">   2. ค่าน้ำมันเชื้อเพลิง</t>
  </si>
  <si>
    <t xml:space="preserve">   3. ค่าจ้างเหมาบริการ ประกอบด้วย</t>
  </si>
  <si>
    <t xml:space="preserve">   4. ค่าเช่า e - office / ดูแล / ปรับปรุงระบบ IT</t>
  </si>
  <si>
    <t xml:space="preserve">   5. ค่าไฟฟ้า</t>
  </si>
  <si>
    <t xml:space="preserve">   6. ค่าน้ำประปา</t>
  </si>
  <si>
    <t xml:space="preserve">   7. ค่าโทรศัพท์</t>
  </si>
  <si>
    <t xml:space="preserve">   8. ค่าไปรษณีย์</t>
  </si>
  <si>
    <t xml:space="preserve">   9. ค่าตอบแทน / ใช้สอย</t>
  </si>
  <si>
    <t xml:space="preserve">   10. ค่าสื่อประชาสัมพันธ์</t>
  </si>
  <si>
    <t>270 คน</t>
  </si>
  <si>
    <t>73 คน</t>
  </si>
  <si>
    <t xml:space="preserve">กิจกรรม 1 ประชุมประจำเดือนผู้บริหารการศึกษา/ผู้บริหารสถานศึกษา </t>
  </si>
  <si>
    <t xml:space="preserve">   1.คณะกรรมการออกประเมินผล 10 รร. </t>
  </si>
  <si>
    <t xml:space="preserve">   2.ค่าพิมพ์เกียรติบัตร จำนวน 73 แผ่น</t>
  </si>
  <si>
    <t xml:space="preserve">   3.ค่ากรอบเกียรติบัตร   73 กรอบ </t>
  </si>
  <si>
    <t xml:space="preserve"> -ประชุมบุคลากร 270 คน </t>
  </si>
  <si>
    <t xml:space="preserve"> -จัดจ้างทำเอกสารรายงานผลการพัฒนา 120 เล่ม </t>
  </si>
  <si>
    <t>โดยความร่วมมือกับองค์กรปกครองส่วนท้องถิ่น</t>
  </si>
  <si>
    <t>1) พัฒนาคุณภาพการศึกษาระดับเครือข่าย</t>
  </si>
  <si>
    <t>1,732 คน</t>
  </si>
  <si>
    <t>300 คน</t>
  </si>
  <si>
    <t xml:space="preserve">  3.ประชุมเชิงปฏิบัติการจัดทำข้อมูลสารสนเทศ (10 มิย.)</t>
  </si>
  <si>
    <t xml:space="preserve">  1. จัดทำเอกสารแผนปฏิบัติการประจำปี 2556 </t>
  </si>
  <si>
    <t xml:space="preserve">  2.ประชุมจัดตั้ง จัดสรรงบประมาณ </t>
  </si>
  <si>
    <t xml:space="preserve">  พื่อพัฒนาประสิทธิภาพการวางแผน</t>
  </si>
  <si>
    <t xml:space="preserve"> การส่งเสริม สนับสนุน การบริหารและจัดการศึกษา</t>
  </si>
  <si>
    <t xml:space="preserve"> การติดตามและประเมินผลการบริหารจัดการศึกษา สพป.พบ.1</t>
  </si>
  <si>
    <t xml:space="preserve"> เพชรน้ำหนึ่ง</t>
  </si>
  <si>
    <t xml:space="preserve"> ยกย่องเชิดชูเกียรติข้าราชการครูและบุคลากรฯ 56</t>
  </si>
  <si>
    <t>การพัฒนาครูและบุคลากรฯด้วยระบบ e-Training</t>
  </si>
  <si>
    <t>การจัดกิจกรรมการเรียนรู้สู่ประชาคมอาเซียน</t>
  </si>
  <si>
    <t>เผยแพร่ความรู้กฎหมายแก่ข้าราชการครูและบุคลากร</t>
  </si>
  <si>
    <t>ทางการศึกษาในสังกัดทุกวันที่ 20 ของเดือน</t>
  </si>
  <si>
    <r>
      <rPr>
        <b/>
        <sz val="10"/>
        <color indexed="8"/>
        <rFont val="TH Niramit AS"/>
        <family val="0"/>
      </rPr>
      <t>กิจกรรมที่ 3</t>
    </r>
    <r>
      <rPr>
        <sz val="10"/>
        <color indexed="8"/>
        <rFont val="TH Niramit AS"/>
        <family val="0"/>
      </rPr>
      <t xml:space="preserve"> การดำเนินการตามคำรับรองการปฏิบัติราชการฯ56 (ARS,KRS)</t>
    </r>
  </si>
  <si>
    <t>14)</t>
  </si>
  <si>
    <t>การพัฒนาการเรียนการสอนปฐมวัย</t>
  </si>
  <si>
    <t>15)</t>
  </si>
  <si>
    <t>16)</t>
  </si>
  <si>
    <t>17)</t>
  </si>
  <si>
    <t>การส่งเสริมนิสัยรักการอ่าน</t>
  </si>
  <si>
    <t>18)</t>
  </si>
  <si>
    <t>การยกระดับคุณภาพโรงเรียนขนาดเล็ก</t>
  </si>
  <si>
    <t xml:space="preserve">ภายนอกรอบ ๓  ปีงบประมาณ  ๒๕๕๔) </t>
  </si>
  <si>
    <t xml:space="preserve">ปีละ </t>
  </si>
  <si>
    <t>10 ครั้ง</t>
  </si>
  <si>
    <t>รอบ 3  ปีงบประมาณ  2556</t>
  </si>
  <si>
    <t>ขับเคลื่อนจุดเน้นการพัฒนาคุณภาพผู้เรียนโดยนิเทศเต็มพิกัดทุกโรงเรียน</t>
  </si>
  <si>
    <t>19)</t>
  </si>
  <si>
    <t>(สนองกลยุทธ์ที่ 1 และสนองกลยุทธ์นี้ด้วย)</t>
  </si>
  <si>
    <t>2) พัฒนาประสิทธิภาพการวางแผน</t>
  </si>
  <si>
    <t>สถานศึกษาฯ(กรณีโรงเรียนที่ไม่ได้รับการรับรองคุณภาพ)</t>
  </si>
  <si>
    <t>4)การพัฒนาการเรียนการสอนสาระการเรียนรู้ภาษาต่างประเทศ</t>
  </si>
  <si>
    <t>5)เพชรน้ำหนึ่ง</t>
  </si>
  <si>
    <t>6)พัฒนาประสิทธิภาพผู้บริหารสถานศึกษา</t>
  </si>
  <si>
    <t>สถานศึกษาทุกแห่ง</t>
  </si>
  <si>
    <t>6) อบรมเชิงปฏิบัติการพัฒนาระบบประกันคุณภาพภายใน</t>
  </si>
  <si>
    <t>7) อบรมเชิงปฏิบัติการจัดทำแผนพัฒนาการจัดการศึกษาของ</t>
  </si>
  <si>
    <t>8) การนิเทศ ติดตามตรวจสอบระบบประกันคุณภาพ</t>
  </si>
  <si>
    <t>9) การจัดการความรู้ด้วยเว็บไซต์แมงมุม</t>
  </si>
  <si>
    <t>10) การประชุมคณะกรรมการ ติดตาม ตรวจสอบ</t>
  </si>
  <si>
    <t>11)รองรับนโยบายเร่งด่วนในการพัฒนาศักยภาพการบริหารจัดการ</t>
  </si>
  <si>
    <t>3) แผนพัฒนาการศึกษาจังหวัดและกลุ่มจังหวัด</t>
  </si>
  <si>
    <t>หมายเหตุ สนองกลยุทธ์ที่ 5 และสนองมาตรฐานนี้ด้วยทั้ง 3 โครงการ</t>
  </si>
  <si>
    <t>หมายเหตุ สนองกลยุทธ์ที่ 5 และสนองมาตรฐานนี้ด้วยทั้ง 5 โครงการ</t>
  </si>
  <si>
    <t>ไม่ใช้งบประมาณ</t>
  </si>
  <si>
    <t xml:space="preserve"> พัฒนาศักยภาพบุคลากรทางการศึกษา สพป.พบ.เขต 1</t>
  </si>
  <si>
    <r>
      <t>กลยุทธ์ ที่ 1</t>
    </r>
    <r>
      <rPr>
        <sz val="14"/>
        <color indexed="8"/>
        <rFont val="TH Niramit AS"/>
        <family val="0"/>
      </rPr>
      <t xml:space="preserve"> พัฒนาคุณภาพและมาตรฐานการศึกษาทุกระดับตามหลักสูตรและส่งเสริมความสามารถด้านเทคโนโลยีเพื่อเป็นเครื่องมือในการเรียนรู้ ( Raising the bar)</t>
    </r>
  </si>
  <si>
    <t>กลุ่มอำนวยการ</t>
  </si>
  <si>
    <t>กลุ่มแผนฯ</t>
  </si>
  <si>
    <t>(แผนงานฟื้นฟูความสัมพันธ์และพัฒนาความร่วมมือกับต่างประเทศฯ 125,000)</t>
  </si>
  <si>
    <t>6.1 พิธีทรงน้ำพระและรดน้ำขอพรผู้อาวุโส วันสงกรานต์</t>
  </si>
  <si>
    <t xml:space="preserve">6.2 จัดงานเกษียณอายุราชการ ปี 2556 ผู้เกษียณ </t>
  </si>
  <si>
    <t>5 กลยุทธ์/มาตรฐาน</t>
  </si>
  <si>
    <r>
      <rPr>
        <b/>
        <sz val="11"/>
        <color indexed="8"/>
        <rFont val="TH Niramit AS"/>
        <family val="0"/>
      </rPr>
      <t>กิจกรรม 2</t>
    </r>
    <r>
      <rPr>
        <sz val="11"/>
        <color indexed="8"/>
        <rFont val="TH Niramit AS"/>
        <family val="0"/>
      </rPr>
      <t xml:space="preserve"> ประชุมข้าราชการและลูกจ้าง สพป.พบ.1</t>
    </r>
  </si>
  <si>
    <t>มาตรฐานที่ 1</t>
  </si>
  <si>
    <t xml:space="preserve">สพป.เพชรบุรี เขต 1  ปีงบประมาณ 2556 </t>
  </si>
  <si>
    <t>11.1 โรงเรียนขยายโอกาส 21 รร. มี 2 เครือข่าย ๆ ละ 100,000 บาท</t>
  </si>
  <si>
    <t xml:space="preserve">  1.แผนปฏิบัติการประจำปีงบประมาณ 2556 </t>
  </si>
  <si>
    <t xml:space="preserve">  2.ประชุมพิจารณาจัดตั้ง จัดสรร งบประมาณ</t>
  </si>
  <si>
    <t xml:space="preserve">     - ค่าถ่ายเอกสาร (80,000)</t>
  </si>
  <si>
    <t xml:space="preserve">     - ค่าซ่อมรถยนต์ (82,000)</t>
  </si>
  <si>
    <t xml:space="preserve">     - ค่าซ่อมแอร์ (50,000)</t>
  </si>
  <si>
    <t xml:space="preserve">     - ค่าซ่อมคอมพิวเตอร์ (50,000)</t>
  </si>
  <si>
    <t xml:space="preserve">     - ค่าจ้างเหมาอื่น ๆ (150,380)</t>
  </si>
  <si>
    <t>ปรียนันทน์</t>
  </si>
  <si>
    <t>20)</t>
  </si>
  <si>
    <t>โครงการประกันการอ่านออกเขียนได้ 100 %</t>
  </si>
  <si>
    <t>ภาค1/2556</t>
  </si>
  <si>
    <t xml:space="preserve">พัฒนาคุณภาพการอ่านออก เขียนได้และยกระดับผลสัมฤทธิ์ทางการ  </t>
  </si>
  <si>
    <t>การยกระดับผลสัมฤทธิ์ทางการเรียนวิทยาศาสตร์</t>
  </si>
  <si>
    <t>สมบูรณ์</t>
  </si>
  <si>
    <t>ระบุกิจกรรม</t>
  </si>
  <si>
    <t>21)</t>
  </si>
  <si>
    <t>การพัฒนาระบบการวัดและประเมินผลการเรียนรู้</t>
  </si>
  <si>
    <t>นิตยา</t>
  </si>
  <si>
    <t>22)</t>
  </si>
  <si>
    <t>23)</t>
  </si>
  <si>
    <t>3)ขับเคลื่อนหลักปรัชญาเศรษฐกิจพอเพียงสู่สถานศึกษา (1 วัน)</t>
  </si>
  <si>
    <t>24)</t>
  </si>
  <si>
    <t>4) พัฒนานวัตกรรมเสริมสร้างคุณธรรมในสถานศึกษา</t>
  </si>
  <si>
    <t>ร.ร.</t>
  </si>
  <si>
    <t xml:space="preserve">ทุก </t>
  </si>
  <si>
    <t>เมย-สค.56</t>
  </si>
  <si>
    <t>พัฒนาการเรียนการสอนภาษาอังกฤษโดยการใช้สื่อ Teacher's Kit</t>
  </si>
  <si>
    <t>พัฒนาการเรียนการสอนภาษาอังกฤษสำหรับนักเรียน ครูและบุคลากร</t>
  </si>
  <si>
    <t xml:space="preserve">พัฒนาการเรียนการสอนภาษาอังกฤษ(2)  </t>
  </si>
  <si>
    <t xml:space="preserve"> ศน. 8 โครงการ(กลยุทธ์ที่ 1)</t>
  </si>
  <si>
    <t>ศน.เครือชุลี 2 โครงการ (กลยุทธ์ที่2)</t>
  </si>
  <si>
    <t>กลุ่มแผน 2 โครงการ (กลยุทธ์ที่ 5)</t>
  </si>
  <si>
    <t>โอนงบประมาณมาแล้ว 6,000,000 บาท</t>
  </si>
  <si>
    <t>รัชนี 1 โครงการ (กลยุทธ์ที่ 1)</t>
  </si>
  <si>
    <t>มานพ 3 โครงการ (กลยุทธ์ที่ 1)</t>
  </si>
  <si>
    <t xml:space="preserve">เรียนรู้กลุ่มสาระการเรียนรู้ภาษาไทย  ป.3และป.4  ปีการศึกษา 2556 </t>
  </si>
  <si>
    <t>แผนงานสร้างและกระจายโอกาสทางการศึกษาให้ทั่วถึงและเป็นธรรม</t>
  </si>
  <si>
    <t>แผนงานฟื้นฟูความสัมพันธ์และพัฒนาความร่วมมือกับประเทศในภูมิภาคเตรียมความพร้อมสู่ประชาคมอาเซี่ยน</t>
  </si>
  <si>
    <t>หมายเหตุ</t>
  </si>
  <si>
    <t>บริหารฯโดยภาพรวมของเขตฯ</t>
  </si>
  <si>
    <t xml:space="preserve"> 1. ได้รับจัดสรรงบฯเพื่อการพัฒนาฯโดยภาพรวมของของพื้นที่ฯ จำนวน 8,000,000 บาท </t>
  </si>
  <si>
    <t xml:space="preserve">2. สพฐ.จัดสรรงบฯเพิ่มโดยระบุกิจกรรม จำนวน 2,267,800 บาท </t>
  </si>
  <si>
    <t xml:space="preserve"> ตารางแสดงโครงการ/งบประมาณ ตาม 5 กลยุทธ์/มาตรฐาน สนง รวม 53 โครงการ</t>
  </si>
  <si>
    <t xml:space="preserve"> ตารางแสดงการได้รับจัดสรรโดยแยกตามแผนงานฯ</t>
  </si>
  <si>
    <t>3. รวมงบประมาณที่ได้รับจัดสรร จำนวน 10,267,800.00 บาท</t>
  </si>
  <si>
    <t>รองสายัณ</t>
  </si>
  <si>
    <t>บริหารจัดการโดยมุ่งผลสัมฤทธิ์และพัฒนาระบบ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</si>
</sst>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#,##0.0"/>
  </numFmts>
  <fonts count="103">
    <font>
      <sz val="10"/>
      <name val="Arial"/>
      <family val="0"/>
    </font>
    <font>
      <sz val="11"/>
      <color indexed="8"/>
      <name val="Tahoma"/>
      <family val="2"/>
    </font>
    <font>
      <sz val="16"/>
      <color indexed="8"/>
      <name val="TH Niramit AS"/>
      <family val="0"/>
    </font>
    <font>
      <b/>
      <sz val="18"/>
      <color indexed="8"/>
      <name val="TH Niramit AS"/>
      <family val="0"/>
    </font>
    <font>
      <b/>
      <sz val="16"/>
      <color indexed="8"/>
      <name val="TH Niramit AS"/>
      <family val="0"/>
    </font>
    <font>
      <sz val="16"/>
      <name val="TH Niramit AS"/>
      <family val="0"/>
    </font>
    <font>
      <b/>
      <sz val="16"/>
      <name val="TH Niramit AS"/>
      <family val="0"/>
    </font>
    <font>
      <b/>
      <sz val="14"/>
      <color indexed="8"/>
      <name val="TH Niramit AS"/>
      <family val="0"/>
    </font>
    <font>
      <sz val="14"/>
      <name val="TH Niramit AS"/>
      <family val="0"/>
    </font>
    <font>
      <sz val="14"/>
      <color indexed="8"/>
      <name val="TH Niramit AS"/>
      <family val="0"/>
    </font>
    <font>
      <sz val="12"/>
      <color indexed="8"/>
      <name val="TH Niramit AS"/>
      <family val="0"/>
    </font>
    <font>
      <sz val="13"/>
      <color indexed="8"/>
      <name val="TH Niramit AS"/>
      <family val="0"/>
    </font>
    <font>
      <sz val="11"/>
      <color indexed="8"/>
      <name val="TH Niramit AS"/>
      <family val="0"/>
    </font>
    <font>
      <sz val="10"/>
      <color indexed="8"/>
      <name val="TH Niramit AS"/>
      <family val="0"/>
    </font>
    <font>
      <sz val="18"/>
      <color indexed="8"/>
      <name val="TH Niramit AS"/>
      <family val="0"/>
    </font>
    <font>
      <sz val="28"/>
      <color indexed="8"/>
      <name val="TH Niramit AS"/>
      <family val="0"/>
    </font>
    <font>
      <sz val="36"/>
      <color indexed="8"/>
      <name val="TH Niramit AS"/>
      <family val="0"/>
    </font>
    <font>
      <sz val="35"/>
      <color indexed="8"/>
      <name val="TH Niramit AS"/>
      <family val="0"/>
    </font>
    <font>
      <sz val="12"/>
      <name val="Arial"/>
      <family val="2"/>
    </font>
    <font>
      <sz val="12"/>
      <name val="TH Niramit AS"/>
      <family val="0"/>
    </font>
    <font>
      <b/>
      <sz val="12"/>
      <color indexed="8"/>
      <name val="TH Niramit AS"/>
      <family val="0"/>
    </font>
    <font>
      <sz val="11"/>
      <name val="TH Niramit AS"/>
      <family val="0"/>
    </font>
    <font>
      <b/>
      <sz val="14"/>
      <name val="TH Niramit AS"/>
      <family val="0"/>
    </font>
    <font>
      <sz val="22"/>
      <color indexed="8"/>
      <name val="TH Niramit AS"/>
      <family val="0"/>
    </font>
    <font>
      <b/>
      <sz val="20"/>
      <color indexed="8"/>
      <name val="TH Niramit AS"/>
      <family val="0"/>
    </font>
    <font>
      <sz val="12"/>
      <name val="Angsana New"/>
      <family val="1"/>
    </font>
    <font>
      <sz val="14"/>
      <name val="Angsana New"/>
      <family val="1"/>
    </font>
    <font>
      <b/>
      <sz val="10"/>
      <color indexed="8"/>
      <name val="TH Niramit AS"/>
      <family val="0"/>
    </font>
    <font>
      <sz val="14"/>
      <name val="Arial"/>
      <family val="2"/>
    </font>
    <font>
      <sz val="16"/>
      <name val="Arial"/>
      <family val="2"/>
    </font>
    <font>
      <b/>
      <sz val="13"/>
      <color indexed="8"/>
      <name val="TH Niramit AS"/>
      <family val="0"/>
    </font>
    <font>
      <b/>
      <sz val="12"/>
      <name val="TH SarabunPSK"/>
      <family val="2"/>
    </font>
    <font>
      <sz val="20"/>
      <name val="TH Niramit AS"/>
      <family val="0"/>
    </font>
    <font>
      <sz val="18"/>
      <name val="TH Niramit AS"/>
      <family val="0"/>
    </font>
    <font>
      <b/>
      <sz val="11"/>
      <color indexed="8"/>
      <name val="TH Niramit AS"/>
      <family val="0"/>
    </font>
    <font>
      <b/>
      <sz val="18"/>
      <name val="TH Niramit AS"/>
      <family val="0"/>
    </font>
    <font>
      <b/>
      <sz val="20"/>
      <name val="TH Niramit AS"/>
      <family val="0"/>
    </font>
    <font>
      <b/>
      <sz val="17"/>
      <name val="TH Niramit AS"/>
      <family val="0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TH Niramit AS"/>
      <family val="0"/>
    </font>
    <font>
      <sz val="16"/>
      <color indexed="10"/>
      <name val="TH Niramit AS"/>
      <family val="0"/>
    </font>
    <font>
      <b/>
      <sz val="11"/>
      <color indexed="10"/>
      <name val="TH Niramit AS"/>
      <family val="0"/>
    </font>
    <font>
      <b/>
      <sz val="16"/>
      <color indexed="10"/>
      <name val="TH Niramit AS"/>
      <family val="0"/>
    </font>
    <font>
      <sz val="14"/>
      <color indexed="10"/>
      <name val="TH Niramit AS"/>
      <family val="0"/>
    </font>
    <font>
      <sz val="12"/>
      <color indexed="10"/>
      <name val="TH Niramit AS"/>
      <family val="0"/>
    </font>
    <font>
      <sz val="16"/>
      <color indexed="30"/>
      <name val="TH Niramit AS"/>
      <family val="0"/>
    </font>
    <font>
      <sz val="12"/>
      <color indexed="30"/>
      <name val="TH Niramit AS"/>
      <family val="0"/>
    </font>
    <font>
      <sz val="9"/>
      <color indexed="8"/>
      <name val="TH Niramit AS"/>
      <family val="0"/>
    </font>
    <font>
      <sz val="15"/>
      <name val="TH Niramit AS"/>
      <family val="0"/>
    </font>
    <font>
      <sz val="6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Niramit AS"/>
      <family val="0"/>
    </font>
    <font>
      <b/>
      <sz val="14"/>
      <color rgb="FFFF0000"/>
      <name val="TH Niramit AS"/>
      <family val="0"/>
    </font>
    <font>
      <b/>
      <sz val="14"/>
      <color theme="1"/>
      <name val="TH Niramit AS"/>
      <family val="0"/>
    </font>
    <font>
      <sz val="16"/>
      <color rgb="FFFF0000"/>
      <name val="TH Niramit AS"/>
      <family val="0"/>
    </font>
    <font>
      <b/>
      <sz val="11"/>
      <color rgb="FFFF0000"/>
      <name val="TH Niramit AS"/>
      <family val="0"/>
    </font>
    <font>
      <b/>
      <sz val="16"/>
      <color rgb="FFFF0000"/>
      <name val="TH Niramit AS"/>
      <family val="0"/>
    </font>
    <font>
      <sz val="12"/>
      <color theme="1"/>
      <name val="TH Niramit AS"/>
      <family val="0"/>
    </font>
    <font>
      <sz val="14"/>
      <color rgb="FFFF0000"/>
      <name val="TH Niramit AS"/>
      <family val="0"/>
    </font>
    <font>
      <sz val="12"/>
      <color rgb="FFFF0000"/>
      <name val="TH Niramit AS"/>
      <family val="0"/>
    </font>
    <font>
      <sz val="16"/>
      <color rgb="FF0070C0"/>
      <name val="TH Niramit AS"/>
      <family val="0"/>
    </font>
    <font>
      <sz val="12"/>
      <color rgb="FF0070C0"/>
      <name val="TH Niramit AS"/>
      <family val="0"/>
    </font>
    <font>
      <sz val="9"/>
      <color theme="1"/>
      <name val="TH Niramit AS"/>
      <family val="0"/>
    </font>
    <font>
      <sz val="16"/>
      <color theme="1"/>
      <name val="TH Niramit AS"/>
      <family val="0"/>
    </font>
    <font>
      <sz val="11"/>
      <color theme="1"/>
      <name val="TH Niramit AS"/>
      <family val="0"/>
    </font>
    <font>
      <sz val="13"/>
      <color theme="1"/>
      <name val="TH Niramit AS"/>
      <family val="0"/>
    </font>
    <font>
      <b/>
      <sz val="12"/>
      <color theme="1"/>
      <name val="TH Niramit AS"/>
      <family val="0"/>
    </font>
    <font>
      <b/>
      <sz val="13"/>
      <color theme="1"/>
      <name val="TH Niramit A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hair"/>
    </border>
    <border>
      <left style="thin"/>
      <right style="thin"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20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1" borderId="2" applyNumberFormat="0" applyAlignment="0" applyProtection="0"/>
    <xf numFmtId="0" fontId="76" fillId="0" borderId="3" applyNumberFormat="0" applyFill="0" applyAlignment="0" applyProtection="0"/>
    <xf numFmtId="0" fontId="77" fillId="22" borderId="0" applyNumberFormat="0" applyBorder="0" applyAlignment="0" applyProtection="0"/>
    <xf numFmtId="0" fontId="78" fillId="23" borderId="1" applyNumberFormat="0" applyAlignment="0" applyProtection="0"/>
    <xf numFmtId="0" fontId="79" fillId="24" borderId="0" applyNumberFormat="0" applyBorder="0" applyAlignment="0" applyProtection="0"/>
    <xf numFmtId="0" fontId="80" fillId="0" borderId="4" applyNumberFormat="0" applyFill="0" applyAlignment="0" applyProtection="0"/>
    <xf numFmtId="0" fontId="81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2" fillId="20" borderId="5" applyNumberFormat="0" applyAlignment="0" applyProtection="0"/>
    <xf numFmtId="0" fontId="0" fillId="32" borderId="6" applyNumberFormat="0" applyFont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shrinkToFi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 horizontal="center"/>
    </xf>
    <xf numFmtId="0" fontId="86" fillId="0" borderId="14" xfId="0" applyFont="1" applyBorder="1" applyAlignment="1">
      <alignment/>
    </xf>
    <xf numFmtId="3" fontId="86" fillId="0" borderId="14" xfId="0" applyNumberFormat="1" applyFont="1" applyBorder="1" applyAlignment="1">
      <alignment/>
    </xf>
    <xf numFmtId="0" fontId="86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4" fillId="0" borderId="20" xfId="0" applyFont="1" applyBorder="1" applyAlignment="1">
      <alignment shrinkToFit="1"/>
    </xf>
    <xf numFmtId="0" fontId="4" fillId="0" borderId="21" xfId="0" applyFont="1" applyBorder="1" applyAlignment="1">
      <alignment shrinkToFit="1"/>
    </xf>
    <xf numFmtId="0" fontId="86" fillId="0" borderId="15" xfId="0" applyFont="1" applyBorder="1" applyAlignment="1">
      <alignment/>
    </xf>
    <xf numFmtId="3" fontId="86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5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2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87" fontId="9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26" xfId="0" applyFont="1" applyBorder="1" applyAlignment="1">
      <alignment/>
    </xf>
    <xf numFmtId="3" fontId="2" fillId="0" borderId="0" xfId="0" applyNumberFormat="1" applyFont="1" applyBorder="1" applyAlignment="1">
      <alignment/>
    </xf>
    <xf numFmtId="187" fontId="9" fillId="0" borderId="14" xfId="33" applyNumberFormat="1" applyFont="1" applyBorder="1" applyAlignment="1">
      <alignment/>
    </xf>
    <xf numFmtId="43" fontId="10" fillId="0" borderId="0" xfId="0" applyNumberFormat="1" applyFont="1" applyBorder="1" applyAlignment="1">
      <alignment/>
    </xf>
    <xf numFmtId="187" fontId="10" fillId="0" borderId="0" xfId="0" applyNumberFormat="1" applyFont="1" applyAlignment="1">
      <alignment/>
    </xf>
    <xf numFmtId="0" fontId="86" fillId="0" borderId="0" xfId="0" applyFont="1" applyAlignment="1">
      <alignment/>
    </xf>
    <xf numFmtId="187" fontId="86" fillId="0" borderId="14" xfId="33" applyNumberFormat="1" applyFont="1" applyBorder="1" applyAlignment="1">
      <alignment/>
    </xf>
    <xf numFmtId="0" fontId="86" fillId="0" borderId="0" xfId="0" applyFont="1" applyAlignment="1">
      <alignment horizontal="center"/>
    </xf>
    <xf numFmtId="4" fontId="86" fillId="0" borderId="0" xfId="0" applyNumberFormat="1" applyFont="1" applyAlignment="1">
      <alignment/>
    </xf>
    <xf numFmtId="0" fontId="86" fillId="0" borderId="25" xfId="0" applyFont="1" applyBorder="1" applyAlignment="1">
      <alignment horizontal="center"/>
    </xf>
    <xf numFmtId="3" fontId="86" fillId="0" borderId="0" xfId="0" applyNumberFormat="1" applyFont="1" applyAlignment="1">
      <alignment/>
    </xf>
    <xf numFmtId="0" fontId="8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shrinkToFi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6" fillId="0" borderId="17" xfId="0" applyFont="1" applyBorder="1" applyAlignment="1">
      <alignment horizontal="center"/>
    </xf>
    <xf numFmtId="0" fontId="86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6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86" fillId="0" borderId="28" xfId="0" applyFont="1" applyBorder="1" applyAlignment="1">
      <alignment horizontal="center"/>
    </xf>
    <xf numFmtId="0" fontId="4" fillId="0" borderId="19" xfId="0" applyFont="1" applyBorder="1" applyAlignment="1">
      <alignment shrinkToFit="1"/>
    </xf>
    <xf numFmtId="0" fontId="10" fillId="0" borderId="2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8" fillId="0" borderId="29" xfId="0" applyFont="1" applyBorder="1" applyAlignment="1">
      <alignment horizontal="center"/>
    </xf>
    <xf numFmtId="0" fontId="88" fillId="0" borderId="21" xfId="0" applyFont="1" applyBorder="1" applyAlignment="1">
      <alignment/>
    </xf>
    <xf numFmtId="0" fontId="86" fillId="0" borderId="19" xfId="0" applyFont="1" applyBorder="1" applyAlignment="1">
      <alignment/>
    </xf>
    <xf numFmtId="0" fontId="9" fillId="0" borderId="25" xfId="0" applyFont="1" applyBorder="1" applyAlignment="1">
      <alignment vertical="center"/>
    </xf>
    <xf numFmtId="187" fontId="2" fillId="0" borderId="0" xfId="33" applyNumberFormat="1" applyFont="1" applyBorder="1" applyAlignment="1">
      <alignment/>
    </xf>
    <xf numFmtId="187" fontId="2" fillId="0" borderId="0" xfId="0" applyNumberFormat="1" applyFont="1" applyBorder="1" applyAlignment="1">
      <alignment/>
    </xf>
    <xf numFmtId="0" fontId="8" fillId="0" borderId="27" xfId="0" applyFont="1" applyBorder="1" applyAlignment="1" quotePrefix="1">
      <alignment horizont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9" fillId="0" borderId="13" xfId="0" applyFon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shrinkToFit="1"/>
    </xf>
    <xf numFmtId="0" fontId="89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0" fontId="8" fillId="33" borderId="27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43" fontId="90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86" fillId="0" borderId="28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/>
    </xf>
    <xf numFmtId="3" fontId="91" fillId="0" borderId="13" xfId="0" applyNumberFormat="1" applyFont="1" applyBorder="1" applyAlignment="1">
      <alignment horizontal="left"/>
    </xf>
    <xf numFmtId="43" fontId="9" fillId="0" borderId="0" xfId="0" applyNumberFormat="1" applyFont="1" applyBorder="1" applyAlignment="1">
      <alignment/>
    </xf>
    <xf numFmtId="187" fontId="2" fillId="0" borderId="14" xfId="33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92" fillId="0" borderId="19" xfId="0" applyFont="1" applyBorder="1" applyAlignment="1">
      <alignment horizontal="center"/>
    </xf>
    <xf numFmtId="0" fontId="88" fillId="0" borderId="19" xfId="0" applyFont="1" applyBorder="1" applyAlignment="1">
      <alignment horizontal="center"/>
    </xf>
    <xf numFmtId="0" fontId="86" fillId="0" borderId="17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/>
    </xf>
    <xf numFmtId="0" fontId="86" fillId="0" borderId="10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20" xfId="0" applyFont="1" applyBorder="1" applyAlignment="1">
      <alignment horizontal="center" shrinkToFit="1"/>
    </xf>
    <xf numFmtId="187" fontId="2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center"/>
    </xf>
    <xf numFmtId="187" fontId="9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86" fillId="0" borderId="10" xfId="33" applyNumberFormat="1" applyFont="1" applyBorder="1" applyAlignment="1">
      <alignment horizontal="center"/>
    </xf>
    <xf numFmtId="0" fontId="9" fillId="33" borderId="10" xfId="33" applyNumberFormat="1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87" fontId="12" fillId="0" borderId="0" xfId="0" applyNumberFormat="1" applyFont="1" applyAlignment="1">
      <alignment/>
    </xf>
    <xf numFmtId="43" fontId="9" fillId="0" borderId="24" xfId="33" applyFont="1" applyBorder="1" applyAlignment="1">
      <alignment horizontal="right"/>
    </xf>
    <xf numFmtId="43" fontId="9" fillId="0" borderId="14" xfId="33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1" xfId="0" applyFont="1" applyBorder="1" applyAlignment="1">
      <alignment/>
    </xf>
    <xf numFmtId="43" fontId="9" fillId="0" borderId="19" xfId="33" applyFont="1" applyBorder="1" applyAlignment="1">
      <alignment horizontal="right"/>
    </xf>
    <xf numFmtId="3" fontId="2" fillId="0" borderId="24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/>
    </xf>
    <xf numFmtId="187" fontId="9" fillId="0" borderId="14" xfId="0" applyNumberFormat="1" applyFont="1" applyBorder="1" applyAlignment="1">
      <alignment horizontal="left"/>
    </xf>
    <xf numFmtId="187" fontId="9" fillId="0" borderId="32" xfId="33" applyNumberFormat="1" applyFont="1" applyBorder="1" applyAlignment="1">
      <alignment/>
    </xf>
    <xf numFmtId="3" fontId="9" fillId="0" borderId="19" xfId="0" applyNumberFormat="1" applyFont="1" applyBorder="1" applyAlignment="1">
      <alignment horizontal="center" shrinkToFit="1"/>
    </xf>
    <xf numFmtId="3" fontId="9" fillId="0" borderId="21" xfId="0" applyNumberFormat="1" applyFont="1" applyBorder="1" applyAlignment="1">
      <alignment/>
    </xf>
    <xf numFmtId="3" fontId="9" fillId="0" borderId="19" xfId="0" applyNumberFormat="1" applyFont="1" applyBorder="1" applyAlignment="1">
      <alignment horizontal="center"/>
    </xf>
    <xf numFmtId="187" fontId="10" fillId="0" borderId="0" xfId="0" applyNumberFormat="1" applyFont="1" applyBorder="1" applyAlignment="1">
      <alignment horizontal="left"/>
    </xf>
    <xf numFmtId="3" fontId="2" fillId="33" borderId="0" xfId="0" applyNumberFormat="1" applyFont="1" applyFill="1" applyAlignment="1">
      <alignment/>
    </xf>
    <xf numFmtId="187" fontId="9" fillId="33" borderId="0" xfId="0" applyNumberFormat="1" applyFont="1" applyFill="1" applyAlignment="1">
      <alignment/>
    </xf>
    <xf numFmtId="187" fontId="10" fillId="33" borderId="0" xfId="0" applyNumberFormat="1" applyFont="1" applyFill="1" applyAlignment="1">
      <alignment/>
    </xf>
    <xf numFmtId="3" fontId="4" fillId="0" borderId="10" xfId="0" applyNumberFormat="1" applyFont="1" applyBorder="1" applyAlignment="1">
      <alignment horizontal="center" shrinkToFit="1"/>
    </xf>
    <xf numFmtId="0" fontId="6" fillId="0" borderId="13" xfId="0" applyFont="1" applyBorder="1" applyAlignment="1">
      <alignment/>
    </xf>
    <xf numFmtId="43" fontId="22" fillId="0" borderId="13" xfId="33" applyFont="1" applyBorder="1" applyAlignment="1">
      <alignment horizontal="right"/>
    </xf>
    <xf numFmtId="43" fontId="9" fillId="0" borderId="24" xfId="0" applyNumberFormat="1" applyFont="1" applyBorder="1" applyAlignment="1">
      <alignment/>
    </xf>
    <xf numFmtId="43" fontId="9" fillId="0" borderId="14" xfId="0" applyNumberFormat="1" applyFont="1" applyBorder="1" applyAlignment="1">
      <alignment/>
    </xf>
    <xf numFmtId="43" fontId="9" fillId="0" borderId="35" xfId="0" applyNumberFormat="1" applyFont="1" applyBorder="1" applyAlignment="1">
      <alignment/>
    </xf>
    <xf numFmtId="43" fontId="9" fillId="0" borderId="10" xfId="0" applyNumberFormat="1" applyFont="1" applyBorder="1" applyAlignment="1">
      <alignment/>
    </xf>
    <xf numFmtId="187" fontId="10" fillId="33" borderId="0" xfId="0" applyNumberFormat="1" applyFont="1" applyFill="1" applyAlignment="1">
      <alignment horizontal="left"/>
    </xf>
    <xf numFmtId="0" fontId="2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9" fillId="0" borderId="3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87" fontId="2" fillId="0" borderId="10" xfId="33" applyNumberFormat="1" applyFont="1" applyBorder="1" applyAlignment="1">
      <alignment horizontal="center"/>
    </xf>
    <xf numFmtId="187" fontId="9" fillId="0" borderId="10" xfId="33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86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 shrinkToFit="1"/>
    </xf>
    <xf numFmtId="0" fontId="86" fillId="0" borderId="10" xfId="0" applyFont="1" applyBorder="1" applyAlignment="1">
      <alignment horizontal="center"/>
    </xf>
    <xf numFmtId="0" fontId="86" fillId="0" borderId="33" xfId="0" applyFont="1" applyBorder="1" applyAlignment="1">
      <alignment/>
    </xf>
    <xf numFmtId="0" fontId="86" fillId="0" borderId="20" xfId="0" applyFont="1" applyBorder="1" applyAlignment="1">
      <alignment/>
    </xf>
    <xf numFmtId="187" fontId="86" fillId="0" borderId="10" xfId="33" applyNumberFormat="1" applyFont="1" applyBorder="1" applyAlignment="1">
      <alignment/>
    </xf>
    <xf numFmtId="187" fontId="86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18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6" fillId="0" borderId="33" xfId="0" applyFont="1" applyBorder="1" applyAlignment="1">
      <alignment horizontal="center"/>
    </xf>
    <xf numFmtId="0" fontId="86" fillId="0" borderId="2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9" xfId="0" applyFont="1" applyBorder="1" applyAlignment="1">
      <alignment/>
    </xf>
    <xf numFmtId="0" fontId="92" fillId="0" borderId="10" xfId="0" applyFont="1" applyBorder="1" applyAlignment="1">
      <alignment/>
    </xf>
    <xf numFmtId="0" fontId="92" fillId="0" borderId="10" xfId="0" applyFont="1" applyBorder="1" applyAlignment="1">
      <alignment horizontal="center"/>
    </xf>
    <xf numFmtId="0" fontId="86" fillId="0" borderId="31" xfId="0" applyFont="1" applyBorder="1" applyAlignment="1">
      <alignment/>
    </xf>
    <xf numFmtId="0" fontId="92" fillId="0" borderId="33" xfId="0" applyFont="1" applyBorder="1" applyAlignment="1">
      <alignment horizontal="center"/>
    </xf>
    <xf numFmtId="0" fontId="93" fillId="0" borderId="33" xfId="0" applyFont="1" applyBorder="1" applyAlignment="1">
      <alignment/>
    </xf>
    <xf numFmtId="0" fontId="4" fillId="0" borderId="33" xfId="0" applyFont="1" applyBorder="1" applyAlignment="1">
      <alignment horizontal="center" shrinkToFit="1"/>
    </xf>
    <xf numFmtId="0" fontId="9" fillId="0" borderId="2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shrinkToFit="1"/>
    </xf>
    <xf numFmtId="0" fontId="8" fillId="0" borderId="10" xfId="33" applyNumberFormat="1" applyFont="1" applyBorder="1" applyAlignment="1">
      <alignment horizontal="center"/>
    </xf>
    <xf numFmtId="0" fontId="2" fillId="0" borderId="33" xfId="0" applyFont="1" applyBorder="1" applyAlignment="1">
      <alignment horizontal="right"/>
    </xf>
    <xf numFmtId="17" fontId="86" fillId="0" borderId="10" xfId="0" applyNumberFormat="1" applyFont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20" xfId="33" applyNumberFormat="1" applyFont="1" applyFill="1" applyBorder="1" applyAlignment="1">
      <alignment horizontal="center"/>
    </xf>
    <xf numFmtId="0" fontId="93" fillId="0" borderId="20" xfId="0" applyFont="1" applyBorder="1" applyAlignment="1">
      <alignment/>
    </xf>
    <xf numFmtId="0" fontId="8" fillId="0" borderId="31" xfId="0" applyFont="1" applyBorder="1" applyAlignment="1">
      <alignment/>
    </xf>
    <xf numFmtId="3" fontId="86" fillId="33" borderId="10" xfId="0" applyNumberFormat="1" applyFont="1" applyFill="1" applyBorder="1" applyAlignment="1">
      <alignment horizontal="center"/>
    </xf>
    <xf numFmtId="0" fontId="93" fillId="0" borderId="31" xfId="0" applyFont="1" applyBorder="1" applyAlignment="1">
      <alignment/>
    </xf>
    <xf numFmtId="0" fontId="94" fillId="0" borderId="10" xfId="0" applyFont="1" applyBorder="1" applyAlignment="1">
      <alignment horizontal="center"/>
    </xf>
    <xf numFmtId="0" fontId="2" fillId="0" borderId="20" xfId="0" applyFont="1" applyBorder="1" applyAlignment="1">
      <alignment shrinkToFit="1"/>
    </xf>
    <xf numFmtId="0" fontId="9" fillId="0" borderId="33" xfId="0" applyFont="1" applyBorder="1" applyAlignment="1">
      <alignment/>
    </xf>
    <xf numFmtId="0" fontId="9" fillId="0" borderId="31" xfId="0" applyFont="1" applyBorder="1" applyAlignment="1">
      <alignment/>
    </xf>
    <xf numFmtId="0" fontId="92" fillId="0" borderId="33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1" xfId="0" applyFont="1" applyBorder="1" applyAlignment="1">
      <alignment/>
    </xf>
    <xf numFmtId="187" fontId="8" fillId="0" borderId="33" xfId="33" applyNumberFormat="1" applyFont="1" applyBorder="1" applyAlignment="1">
      <alignment horizontal="center"/>
    </xf>
    <xf numFmtId="0" fontId="95" fillId="0" borderId="33" xfId="0" applyFont="1" applyBorder="1" applyAlignment="1">
      <alignment horizontal="center"/>
    </xf>
    <xf numFmtId="0" fontId="95" fillId="0" borderId="31" xfId="0" applyFont="1" applyBorder="1" applyAlignment="1">
      <alignment/>
    </xf>
    <xf numFmtId="0" fontId="96" fillId="0" borderId="10" xfId="0" applyFont="1" applyBorder="1" applyAlignment="1">
      <alignment/>
    </xf>
    <xf numFmtId="3" fontId="7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/>
    </xf>
    <xf numFmtId="187" fontId="9" fillId="33" borderId="10" xfId="33" applyNumberFormat="1" applyFont="1" applyFill="1" applyBorder="1" applyAlignment="1">
      <alignment horizontal="center"/>
    </xf>
    <xf numFmtId="187" fontId="93" fillId="33" borderId="10" xfId="33" applyNumberFormat="1" applyFont="1" applyFill="1" applyBorder="1" applyAlignment="1">
      <alignment horizontal="center"/>
    </xf>
    <xf numFmtId="187" fontId="9" fillId="33" borderId="20" xfId="33" applyNumberFormat="1" applyFont="1" applyFill="1" applyBorder="1" applyAlignment="1">
      <alignment horizontal="center"/>
    </xf>
    <xf numFmtId="1" fontId="9" fillId="0" borderId="10" xfId="33" applyNumberFormat="1" applyFont="1" applyBorder="1" applyAlignment="1">
      <alignment horizontal="center"/>
    </xf>
    <xf numFmtId="187" fontId="8" fillId="0" borderId="10" xfId="33" applyNumberFormat="1" applyFont="1" applyBorder="1" applyAlignment="1">
      <alignment horizontal="center"/>
    </xf>
    <xf numFmtId="1" fontId="88" fillId="0" borderId="19" xfId="0" applyNumberFormat="1" applyFont="1" applyBorder="1" applyAlignment="1">
      <alignment horizontal="center"/>
    </xf>
    <xf numFmtId="1" fontId="86" fillId="0" borderId="10" xfId="33" applyNumberFormat="1" applyFont="1" applyBorder="1" applyAlignment="1">
      <alignment horizontal="center"/>
    </xf>
    <xf numFmtId="1" fontId="86" fillId="0" borderId="10" xfId="0" applyNumberFormat="1" applyFont="1" applyBorder="1" applyAlignment="1">
      <alignment horizontal="center"/>
    </xf>
    <xf numFmtId="0" fontId="88" fillId="0" borderId="20" xfId="0" applyFont="1" applyBorder="1" applyAlignment="1">
      <alignment/>
    </xf>
    <xf numFmtId="0" fontId="88" fillId="0" borderId="31" xfId="0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7" fillId="0" borderId="33" xfId="0" applyFont="1" applyBorder="1" applyAlignment="1">
      <alignment/>
    </xf>
    <xf numFmtId="0" fontId="86" fillId="0" borderId="31" xfId="0" applyFont="1" applyBorder="1" applyAlignment="1">
      <alignment/>
    </xf>
    <xf numFmtId="1" fontId="98" fillId="0" borderId="33" xfId="33" applyNumberFormat="1" applyFont="1" applyBorder="1" applyAlignment="1">
      <alignment horizontal="center"/>
    </xf>
    <xf numFmtId="1" fontId="98" fillId="0" borderId="33" xfId="0" applyNumberFormat="1" applyFont="1" applyBorder="1" applyAlignment="1">
      <alignment horizontal="center"/>
    </xf>
    <xf numFmtId="0" fontId="92" fillId="33" borderId="10" xfId="0" applyFont="1" applyFill="1" applyBorder="1" applyAlignment="1">
      <alignment horizontal="center"/>
    </xf>
    <xf numFmtId="0" fontId="92" fillId="33" borderId="33" xfId="0" applyFont="1" applyFill="1" applyBorder="1" applyAlignment="1">
      <alignment horizontal="left"/>
    </xf>
    <xf numFmtId="0" fontId="92" fillId="33" borderId="31" xfId="0" applyFont="1" applyFill="1" applyBorder="1" applyAlignment="1">
      <alignment horizontal="center"/>
    </xf>
    <xf numFmtId="1" fontId="98" fillId="33" borderId="10" xfId="0" applyNumberFormat="1" applyFont="1" applyFill="1" applyBorder="1" applyAlignment="1">
      <alignment horizontal="center"/>
    </xf>
    <xf numFmtId="1" fontId="98" fillId="0" borderId="10" xfId="0" applyNumberFormat="1" applyFont="1" applyBorder="1" applyAlignment="1">
      <alignment horizontal="center"/>
    </xf>
    <xf numFmtId="0" fontId="99" fillId="0" borderId="31" xfId="0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86" fillId="0" borderId="0" xfId="0" applyNumberFormat="1" applyFont="1" applyAlignment="1">
      <alignment/>
    </xf>
    <xf numFmtId="187" fontId="9" fillId="0" borderId="0" xfId="33" applyNumberFormat="1" applyFont="1" applyBorder="1" applyAlignment="1">
      <alignment/>
    </xf>
    <xf numFmtId="0" fontId="2" fillId="33" borderId="33" xfId="0" applyFont="1" applyFill="1" applyBorder="1" applyAlignment="1">
      <alignment/>
    </xf>
    <xf numFmtId="187" fontId="9" fillId="33" borderId="33" xfId="33" applyNumberFormat="1" applyFont="1" applyFill="1" applyBorder="1" applyAlignment="1">
      <alignment horizontal="center"/>
    </xf>
    <xf numFmtId="187" fontId="5" fillId="33" borderId="10" xfId="33" applyNumberFormat="1" applyFont="1" applyFill="1" applyBorder="1" applyAlignment="1">
      <alignment horizontal="center"/>
    </xf>
    <xf numFmtId="187" fontId="4" fillId="33" borderId="33" xfId="33" applyNumberFormat="1" applyFont="1" applyFill="1" applyBorder="1" applyAlignment="1">
      <alignment horizontal="center"/>
    </xf>
    <xf numFmtId="187" fontId="2" fillId="33" borderId="10" xfId="33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right"/>
    </xf>
    <xf numFmtId="187" fontId="2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187" fontId="2" fillId="33" borderId="33" xfId="33" applyNumberFormat="1" applyFont="1" applyFill="1" applyBorder="1" applyAlignment="1">
      <alignment horizontal="center"/>
    </xf>
    <xf numFmtId="0" fontId="86" fillId="33" borderId="10" xfId="0" applyFont="1" applyFill="1" applyBorder="1" applyAlignment="1">
      <alignment horizontal="center"/>
    </xf>
    <xf numFmtId="187" fontId="86" fillId="0" borderId="10" xfId="33" applyNumberFormat="1" applyFont="1" applyBorder="1" applyAlignment="1">
      <alignment horizontal="center"/>
    </xf>
    <xf numFmtId="187" fontId="92" fillId="0" borderId="10" xfId="33" applyNumberFormat="1" applyFont="1" applyBorder="1" applyAlignment="1">
      <alignment horizontal="center"/>
    </xf>
    <xf numFmtId="187" fontId="86" fillId="0" borderId="19" xfId="33" applyNumberFormat="1" applyFont="1" applyBorder="1" applyAlignment="1">
      <alignment/>
    </xf>
    <xf numFmtId="0" fontId="86" fillId="0" borderId="10" xfId="0" applyFont="1" applyBorder="1" applyAlignment="1">
      <alignment horizontal="center" vertical="center"/>
    </xf>
    <xf numFmtId="187" fontId="5" fillId="0" borderId="10" xfId="33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" fontId="2" fillId="0" borderId="33" xfId="0" applyNumberFormat="1" applyFont="1" applyBorder="1" applyAlignment="1">
      <alignment horizontal="center"/>
    </xf>
    <xf numFmtId="187" fontId="9" fillId="0" borderId="33" xfId="33" applyNumberFormat="1" applyFont="1" applyBorder="1" applyAlignment="1">
      <alignment horizontal="center"/>
    </xf>
    <xf numFmtId="187" fontId="86" fillId="0" borderId="33" xfId="33" applyNumberFormat="1" applyFont="1" applyBorder="1" applyAlignment="1">
      <alignment horizontal="center"/>
    </xf>
    <xf numFmtId="187" fontId="2" fillId="0" borderId="33" xfId="33" applyNumberFormat="1" applyFont="1" applyBorder="1" applyAlignment="1">
      <alignment horizontal="center"/>
    </xf>
    <xf numFmtId="0" fontId="4" fillId="0" borderId="28" xfId="0" applyFont="1" applyBorder="1" applyAlignment="1">
      <alignment vertical="center"/>
    </xf>
    <xf numFmtId="0" fontId="2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left" vertical="center"/>
    </xf>
    <xf numFmtId="187" fontId="98" fillId="0" borderId="20" xfId="33" applyNumberFormat="1" applyFont="1" applyBorder="1" applyAlignment="1">
      <alignment/>
    </xf>
    <xf numFmtId="0" fontId="100" fillId="0" borderId="33" xfId="0" applyFont="1" applyBorder="1" applyAlignment="1">
      <alignment/>
    </xf>
    <xf numFmtId="3" fontId="2" fillId="0" borderId="31" xfId="0" applyNumberFormat="1" applyFont="1" applyBorder="1" applyAlignment="1">
      <alignment horizontal="right"/>
    </xf>
    <xf numFmtId="0" fontId="7" fillId="0" borderId="33" xfId="0" applyFont="1" applyBorder="1" applyAlignment="1">
      <alignment/>
    </xf>
    <xf numFmtId="0" fontId="9" fillId="33" borderId="33" xfId="0" applyFont="1" applyFill="1" applyBorder="1" applyAlignment="1">
      <alignment horizontal="left" vertical="center"/>
    </xf>
    <xf numFmtId="0" fontId="92" fillId="0" borderId="20" xfId="0" applyFont="1" applyBorder="1" applyAlignment="1">
      <alignment horizontal="center"/>
    </xf>
    <xf numFmtId="3" fontId="2" fillId="0" borderId="31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7" fillId="0" borderId="16" xfId="0" applyFont="1" applyBorder="1" applyAlignment="1">
      <alignment horizontal="center" shrinkToFit="1"/>
    </xf>
    <xf numFmtId="3" fontId="2" fillId="0" borderId="16" xfId="0" applyNumberFormat="1" applyFont="1" applyBorder="1" applyAlignment="1">
      <alignment horizontal="center"/>
    </xf>
    <xf numFmtId="187" fontId="98" fillId="0" borderId="33" xfId="33" applyNumberFormat="1" applyFont="1" applyBorder="1" applyAlignment="1">
      <alignment horizontal="center"/>
    </xf>
    <xf numFmtId="187" fontId="9" fillId="0" borderId="16" xfId="33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2" fillId="0" borderId="22" xfId="0" applyNumberFormat="1" applyFont="1" applyBorder="1" applyAlignment="1">
      <alignment/>
    </xf>
    <xf numFmtId="0" fontId="9" fillId="0" borderId="33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8" fillId="0" borderId="33" xfId="0" applyFont="1" applyBorder="1" applyAlignment="1">
      <alignment/>
    </xf>
    <xf numFmtId="3" fontId="2" fillId="0" borderId="31" xfId="0" applyNumberFormat="1" applyFont="1" applyBorder="1" applyAlignment="1">
      <alignment shrinkToFit="1"/>
    </xf>
    <xf numFmtId="0" fontId="7" fillId="0" borderId="31" xfId="0" applyFont="1" applyBorder="1" applyAlignment="1">
      <alignment vertical="center"/>
    </xf>
    <xf numFmtId="187" fontId="2" fillId="0" borderId="31" xfId="33" applyNumberFormat="1" applyFont="1" applyBorder="1" applyAlignment="1">
      <alignment shrinkToFit="1"/>
    </xf>
    <xf numFmtId="187" fontId="2" fillId="0" borderId="0" xfId="33" applyNumberFormat="1" applyFont="1" applyAlignment="1">
      <alignment/>
    </xf>
    <xf numFmtId="3" fontId="9" fillId="0" borderId="16" xfId="0" applyNumberFormat="1" applyFont="1" applyBorder="1" applyAlignment="1">
      <alignment horizontal="center"/>
    </xf>
    <xf numFmtId="0" fontId="9" fillId="0" borderId="33" xfId="0" applyFont="1" applyBorder="1" applyAlignment="1">
      <alignment vertical="top"/>
    </xf>
    <xf numFmtId="0" fontId="9" fillId="0" borderId="31" xfId="0" applyFont="1" applyBorder="1" applyAlignment="1">
      <alignment vertical="top"/>
    </xf>
    <xf numFmtId="0" fontId="9" fillId="0" borderId="33" xfId="0" applyFont="1" applyBorder="1" applyAlignment="1">
      <alignment vertical="top" wrapText="1"/>
    </xf>
    <xf numFmtId="187" fontId="2" fillId="33" borderId="20" xfId="33" applyNumberFormat="1" applyFont="1" applyFill="1" applyBorder="1" applyAlignment="1">
      <alignment horizontal="center"/>
    </xf>
    <xf numFmtId="3" fontId="98" fillId="33" borderId="10" xfId="0" applyNumberFormat="1" applyFont="1" applyFill="1" applyBorder="1" applyAlignment="1">
      <alignment horizontal="center"/>
    </xf>
    <xf numFmtId="0" fontId="25" fillId="0" borderId="33" xfId="0" applyFont="1" applyBorder="1" applyAlignment="1">
      <alignment vertical="center"/>
    </xf>
    <xf numFmtId="0" fontId="26" fillId="0" borderId="33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3" fillId="0" borderId="16" xfId="0" applyFont="1" applyBorder="1" applyAlignment="1">
      <alignment/>
    </xf>
    <xf numFmtId="187" fontId="93" fillId="0" borderId="20" xfId="0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3" fontId="9" fillId="0" borderId="16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187" fontId="88" fillId="0" borderId="10" xfId="33" applyNumberFormat="1" applyFont="1" applyBorder="1" applyAlignment="1">
      <alignment horizontal="center"/>
    </xf>
    <xf numFmtId="187" fontId="86" fillId="0" borderId="0" xfId="33" applyNumberFormat="1" applyFont="1" applyAlignment="1">
      <alignment/>
    </xf>
    <xf numFmtId="0" fontId="92" fillId="0" borderId="0" xfId="0" applyFont="1" applyAlignment="1">
      <alignment/>
    </xf>
    <xf numFmtId="0" fontId="99" fillId="0" borderId="0" xfId="0" applyFont="1" applyAlignment="1">
      <alignment/>
    </xf>
    <xf numFmtId="187" fontId="4" fillId="0" borderId="10" xfId="33" applyNumberFormat="1" applyFont="1" applyBorder="1" applyAlignment="1">
      <alignment horizontal="center"/>
    </xf>
    <xf numFmtId="0" fontId="9" fillId="0" borderId="0" xfId="0" applyFont="1" applyAlignment="1">
      <alignment/>
    </xf>
    <xf numFmtId="187" fontId="86" fillId="0" borderId="16" xfId="33" applyNumberFormat="1" applyFont="1" applyBorder="1" applyAlignment="1">
      <alignment horizontal="center"/>
    </xf>
    <xf numFmtId="0" fontId="7" fillId="0" borderId="33" xfId="0" applyFont="1" applyBorder="1" applyAlignment="1">
      <alignment horizontal="center" shrinkToFit="1"/>
    </xf>
    <xf numFmtId="0" fontId="9" fillId="33" borderId="33" xfId="0" applyFont="1" applyFill="1" applyBorder="1" applyAlignment="1">
      <alignment horizontal="center"/>
    </xf>
    <xf numFmtId="0" fontId="86" fillId="0" borderId="33" xfId="0" applyFont="1" applyBorder="1" applyAlignment="1">
      <alignment horizontal="center"/>
    </xf>
    <xf numFmtId="0" fontId="86" fillId="0" borderId="20" xfId="0" applyFont="1" applyBorder="1" applyAlignment="1">
      <alignment horizontal="center"/>
    </xf>
    <xf numFmtId="0" fontId="86" fillId="0" borderId="16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top" wrapText="1"/>
    </xf>
    <xf numFmtId="3" fontId="9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5" fillId="0" borderId="33" xfId="0" applyFont="1" applyBorder="1" applyAlignment="1">
      <alignment/>
    </xf>
    <xf numFmtId="3" fontId="14" fillId="0" borderId="0" xfId="0" applyNumberFormat="1" applyFont="1" applyAlignment="1">
      <alignment/>
    </xf>
    <xf numFmtId="187" fontId="14" fillId="0" borderId="0" xfId="0" applyNumberFormat="1" applyFont="1" applyAlignment="1">
      <alignment/>
    </xf>
    <xf numFmtId="0" fontId="5" fillId="0" borderId="31" xfId="0" applyFont="1" applyBorder="1" applyAlignment="1">
      <alignment/>
    </xf>
    <xf numFmtId="0" fontId="88" fillId="0" borderId="33" xfId="0" applyFont="1" applyBorder="1" applyAlignment="1">
      <alignment/>
    </xf>
    <xf numFmtId="3" fontId="5" fillId="0" borderId="0" xfId="0" applyNumberFormat="1" applyFont="1" applyAlignment="1">
      <alignment/>
    </xf>
    <xf numFmtId="187" fontId="5" fillId="0" borderId="0" xfId="33" applyNumberFormat="1" applyFont="1" applyAlignment="1">
      <alignment/>
    </xf>
    <xf numFmtId="0" fontId="5" fillId="0" borderId="31" xfId="0" applyFont="1" applyBorder="1" applyAlignment="1">
      <alignment/>
    </xf>
    <xf numFmtId="187" fontId="5" fillId="0" borderId="0" xfId="0" applyNumberFormat="1" applyFont="1" applyAlignment="1">
      <alignment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/>
    </xf>
    <xf numFmtId="0" fontId="9" fillId="0" borderId="33" xfId="0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87" fontId="9" fillId="0" borderId="10" xfId="33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right"/>
    </xf>
    <xf numFmtId="187" fontId="9" fillId="0" borderId="33" xfId="33" applyNumberFormat="1" applyFont="1" applyBorder="1" applyAlignment="1">
      <alignment horizontal="center" vertical="center"/>
    </xf>
    <xf numFmtId="0" fontId="9" fillId="0" borderId="31" xfId="0" applyFont="1" applyBorder="1" applyAlignment="1">
      <alignment/>
    </xf>
    <xf numFmtId="0" fontId="7" fillId="33" borderId="20" xfId="0" applyFont="1" applyFill="1" applyBorder="1" applyAlignment="1">
      <alignment horizontal="center" vertical="center"/>
    </xf>
    <xf numFmtId="187" fontId="8" fillId="33" borderId="33" xfId="33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7" fillId="0" borderId="20" xfId="0" applyFont="1" applyBorder="1" applyAlignment="1">
      <alignment shrinkToFit="1"/>
    </xf>
    <xf numFmtId="0" fontId="7" fillId="0" borderId="31" xfId="0" applyFont="1" applyBorder="1" applyAlignment="1">
      <alignment shrinkToFit="1"/>
    </xf>
    <xf numFmtId="0" fontId="0" fillId="33" borderId="10" xfId="0" applyFont="1" applyFill="1" applyBorder="1" applyAlignment="1">
      <alignment horizontal="center" vertical="center"/>
    </xf>
    <xf numFmtId="187" fontId="8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43" fontId="10" fillId="0" borderId="0" xfId="33" applyFont="1" applyAlignment="1">
      <alignment/>
    </xf>
    <xf numFmtId="43" fontId="9" fillId="0" borderId="0" xfId="0" applyNumberFormat="1" applyFont="1" applyAlignment="1">
      <alignment/>
    </xf>
    <xf numFmtId="0" fontId="92" fillId="0" borderId="20" xfId="0" applyFont="1" applyBorder="1" applyAlignment="1">
      <alignment/>
    </xf>
    <xf numFmtId="187" fontId="86" fillId="0" borderId="19" xfId="33" applyNumberFormat="1" applyFont="1" applyBorder="1" applyAlignment="1">
      <alignment horizontal="center"/>
    </xf>
    <xf numFmtId="0" fontId="101" fillId="0" borderId="20" xfId="0" applyFont="1" applyBorder="1" applyAlignment="1">
      <alignment/>
    </xf>
    <xf numFmtId="0" fontId="102" fillId="0" borderId="33" xfId="0" applyFont="1" applyBorder="1" applyAlignment="1">
      <alignment/>
    </xf>
    <xf numFmtId="0" fontId="88" fillId="0" borderId="16" xfId="0" applyFont="1" applyBorder="1" applyAlignment="1">
      <alignment/>
    </xf>
    <xf numFmtId="0" fontId="19" fillId="0" borderId="20" xfId="0" applyFont="1" applyBorder="1" applyAlignment="1">
      <alignment/>
    </xf>
    <xf numFmtId="187" fontId="8" fillId="0" borderId="16" xfId="33" applyNumberFormat="1" applyFont="1" applyBorder="1" applyAlignment="1">
      <alignment horizontal="center"/>
    </xf>
    <xf numFmtId="187" fontId="8" fillId="0" borderId="19" xfId="33" applyNumberFormat="1" applyFont="1" applyBorder="1" applyAlignment="1">
      <alignment horizontal="center"/>
    </xf>
    <xf numFmtId="187" fontId="8" fillId="33" borderId="10" xfId="33" applyNumberFormat="1" applyFont="1" applyFill="1" applyBorder="1" applyAlignment="1">
      <alignment horizontal="center"/>
    </xf>
    <xf numFmtId="187" fontId="7" fillId="0" borderId="10" xfId="33" applyNumberFormat="1" applyFont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8" fillId="0" borderId="19" xfId="0" applyFont="1" applyBorder="1" applyAlignment="1">
      <alignment/>
    </xf>
    <xf numFmtId="17" fontId="9" fillId="0" borderId="33" xfId="0" applyNumberFormat="1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33" borderId="33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/>
    </xf>
    <xf numFmtId="0" fontId="9" fillId="0" borderId="20" xfId="0" applyFont="1" applyBorder="1" applyAlignment="1">
      <alignment horizontal="right"/>
    </xf>
    <xf numFmtId="0" fontId="86" fillId="0" borderId="17" xfId="0" applyFont="1" applyBorder="1" applyAlignment="1">
      <alignment horizontal="center" vertical="center"/>
    </xf>
    <xf numFmtId="0" fontId="88" fillId="0" borderId="33" xfId="0" applyFont="1" applyBorder="1" applyAlignment="1">
      <alignment horizontal="left"/>
    </xf>
    <xf numFmtId="0" fontId="98" fillId="0" borderId="0" xfId="0" applyFont="1" applyAlignment="1">
      <alignment/>
    </xf>
    <xf numFmtId="0" fontId="98" fillId="0" borderId="17" xfId="0" applyFont="1" applyBorder="1" applyAlignment="1">
      <alignment horizontal="center"/>
    </xf>
    <xf numFmtId="0" fontId="98" fillId="0" borderId="25" xfId="0" applyFont="1" applyBorder="1" applyAlignment="1">
      <alignment horizontal="center"/>
    </xf>
    <xf numFmtId="0" fontId="98" fillId="0" borderId="17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/>
    </xf>
    <xf numFmtId="0" fontId="98" fillId="0" borderId="33" xfId="0" applyFont="1" applyBorder="1" applyAlignment="1">
      <alignment/>
    </xf>
    <xf numFmtId="0" fontId="98" fillId="0" borderId="20" xfId="0" applyFont="1" applyBorder="1" applyAlignment="1">
      <alignment/>
    </xf>
    <xf numFmtId="0" fontId="98" fillId="0" borderId="20" xfId="0" applyFont="1" applyBorder="1" applyAlignment="1">
      <alignment horizontal="center"/>
    </xf>
    <xf numFmtId="0" fontId="98" fillId="0" borderId="10" xfId="33" applyNumberFormat="1" applyFont="1" applyBorder="1" applyAlignment="1">
      <alignment horizontal="center"/>
    </xf>
    <xf numFmtId="187" fontId="98" fillId="0" borderId="10" xfId="33" applyNumberFormat="1" applyFont="1" applyBorder="1" applyAlignment="1">
      <alignment horizontal="center"/>
    </xf>
    <xf numFmtId="0" fontId="98" fillId="0" borderId="10" xfId="0" applyFont="1" applyBorder="1" applyAlignment="1">
      <alignment/>
    </xf>
    <xf numFmtId="187" fontId="98" fillId="0" borderId="10" xfId="33" applyNumberFormat="1" applyFont="1" applyBorder="1" applyAlignment="1">
      <alignment/>
    </xf>
    <xf numFmtId="0" fontId="98" fillId="0" borderId="33" xfId="0" applyFont="1" applyBorder="1" applyAlignment="1">
      <alignment/>
    </xf>
    <xf numFmtId="0" fontId="98" fillId="0" borderId="33" xfId="0" applyFont="1" applyBorder="1" applyAlignment="1">
      <alignment horizontal="left"/>
    </xf>
    <xf numFmtId="187" fontId="98" fillId="0" borderId="10" xfId="0" applyNumberFormat="1" applyFont="1" applyBorder="1" applyAlignment="1">
      <alignment/>
    </xf>
    <xf numFmtId="43" fontId="98" fillId="0" borderId="10" xfId="33" applyFont="1" applyBorder="1" applyAlignment="1">
      <alignment horizontal="center"/>
    </xf>
    <xf numFmtId="1" fontId="98" fillId="0" borderId="10" xfId="33" applyNumberFormat="1" applyFont="1" applyBorder="1" applyAlignment="1">
      <alignment horizontal="center"/>
    </xf>
    <xf numFmtId="3" fontId="98" fillId="33" borderId="10" xfId="0" applyNumberFormat="1" applyFont="1" applyFill="1" applyBorder="1" applyAlignment="1">
      <alignment horizontal="right"/>
    </xf>
    <xf numFmtId="0" fontId="9" fillId="0" borderId="31" xfId="0" applyFont="1" applyBorder="1" applyAlignment="1">
      <alignment horizontal="left" shrinkToFit="1"/>
    </xf>
    <xf numFmtId="0" fontId="2" fillId="0" borderId="33" xfId="0" applyFont="1" applyBorder="1" applyAlignment="1">
      <alignment horizontal="left"/>
    </xf>
    <xf numFmtId="0" fontId="2" fillId="0" borderId="33" xfId="0" applyFont="1" applyBorder="1" applyAlignment="1">
      <alignment vertical="center"/>
    </xf>
    <xf numFmtId="0" fontId="9" fillId="33" borderId="31" xfId="0" applyFont="1" applyFill="1" applyBorder="1" applyAlignment="1">
      <alignment vertical="center"/>
    </xf>
    <xf numFmtId="0" fontId="9" fillId="33" borderId="33" xfId="0" applyFont="1" applyFill="1" applyBorder="1" applyAlignment="1">
      <alignment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left"/>
    </xf>
    <xf numFmtId="0" fontId="27" fillId="0" borderId="31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89" fillId="0" borderId="10" xfId="0" applyFont="1" applyBorder="1" applyAlignment="1">
      <alignment/>
    </xf>
    <xf numFmtId="3" fontId="89" fillId="0" borderId="10" xfId="0" applyNumberFormat="1" applyFont="1" applyBorder="1" applyAlignment="1">
      <alignment/>
    </xf>
    <xf numFmtId="187" fontId="89" fillId="0" borderId="10" xfId="33" applyNumberFormat="1" applyFont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3" fontId="87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187" fontId="11" fillId="0" borderId="10" xfId="33" applyNumberFormat="1" applyFont="1" applyBorder="1" applyAlignment="1">
      <alignment horizontal="center"/>
    </xf>
    <xf numFmtId="187" fontId="30" fillId="0" borderId="10" xfId="33" applyNumberFormat="1" applyFont="1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right"/>
    </xf>
    <xf numFmtId="3" fontId="2" fillId="33" borderId="0" xfId="0" applyNumberFormat="1" applyFont="1" applyFill="1" applyBorder="1" applyAlignment="1">
      <alignment/>
    </xf>
    <xf numFmtId="3" fontId="31" fillId="0" borderId="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0" fontId="86" fillId="0" borderId="20" xfId="0" applyFont="1" applyBorder="1" applyAlignment="1">
      <alignment shrinkToFit="1"/>
    </xf>
    <xf numFmtId="43" fontId="8" fillId="0" borderId="10" xfId="33" applyFont="1" applyBorder="1" applyAlignment="1">
      <alignment/>
    </xf>
    <xf numFmtId="0" fontId="7" fillId="0" borderId="0" xfId="0" applyFont="1" applyAlignment="1">
      <alignment/>
    </xf>
    <xf numFmtId="3" fontId="89" fillId="0" borderId="16" xfId="0" applyNumberFormat="1" applyFont="1" applyBorder="1" applyAlignment="1">
      <alignment/>
    </xf>
    <xf numFmtId="0" fontId="89" fillId="0" borderId="33" xfId="0" applyFont="1" applyBorder="1" applyAlignment="1">
      <alignment/>
    </xf>
    <xf numFmtId="0" fontId="9" fillId="33" borderId="31" xfId="0" applyFont="1" applyFill="1" applyBorder="1" applyAlignment="1">
      <alignment/>
    </xf>
    <xf numFmtId="0" fontId="12" fillId="0" borderId="31" xfId="0" applyFont="1" applyBorder="1" applyAlignment="1">
      <alignment/>
    </xf>
    <xf numFmtId="0" fontId="33" fillId="0" borderId="10" xfId="33" applyNumberFormat="1" applyFont="1" applyBorder="1" applyAlignment="1">
      <alignment horizontal="center"/>
    </xf>
    <xf numFmtId="43" fontId="14" fillId="0" borderId="10" xfId="33" applyFont="1" applyBorder="1" applyAlignment="1">
      <alignment shrinkToFit="1"/>
    </xf>
    <xf numFmtId="43" fontId="33" fillId="33" borderId="10" xfId="33" applyFont="1" applyFill="1" applyBorder="1" applyAlignment="1">
      <alignment/>
    </xf>
    <xf numFmtId="3" fontId="32" fillId="0" borderId="0" xfId="0" applyNumberFormat="1" applyFont="1" applyBorder="1" applyAlignment="1">
      <alignment horizontal="left"/>
    </xf>
    <xf numFmtId="0" fontId="35" fillId="33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24" fillId="0" borderId="10" xfId="0" applyFont="1" applyBorder="1" applyAlignment="1">
      <alignment shrinkToFit="1"/>
    </xf>
    <xf numFmtId="0" fontId="36" fillId="33" borderId="10" xfId="0" applyFont="1" applyFill="1" applyBorder="1" applyAlignment="1">
      <alignment/>
    </xf>
    <xf numFmtId="187" fontId="35" fillId="33" borderId="10" xfId="0" applyNumberFormat="1" applyFont="1" applyFill="1" applyBorder="1" applyAlignment="1">
      <alignment horizontal="center"/>
    </xf>
    <xf numFmtId="0" fontId="35" fillId="0" borderId="10" xfId="33" applyNumberFormat="1" applyFont="1" applyBorder="1" applyAlignment="1">
      <alignment horizontal="center"/>
    </xf>
    <xf numFmtId="43" fontId="33" fillId="0" borderId="10" xfId="33" applyNumberFormat="1" applyFont="1" applyBorder="1" applyAlignment="1">
      <alignment/>
    </xf>
    <xf numFmtId="4" fontId="14" fillId="0" borderId="10" xfId="0" applyNumberFormat="1" applyFont="1" applyBorder="1" applyAlignment="1">
      <alignment shrinkToFit="1"/>
    </xf>
    <xf numFmtId="4" fontId="14" fillId="0" borderId="10" xfId="33" applyNumberFormat="1" applyFont="1" applyBorder="1" applyAlignment="1">
      <alignment shrinkToFit="1"/>
    </xf>
    <xf numFmtId="4" fontId="33" fillId="33" borderId="10" xfId="0" applyNumberFormat="1" applyFont="1" applyFill="1" applyBorder="1" applyAlignment="1">
      <alignment/>
    </xf>
    <xf numFmtId="4" fontId="35" fillId="33" borderId="10" xfId="0" applyNumberFormat="1" applyFont="1" applyFill="1" applyBorder="1" applyAlignment="1">
      <alignment/>
    </xf>
    <xf numFmtId="43" fontId="33" fillId="0" borderId="10" xfId="0" applyNumberFormat="1" applyFont="1" applyBorder="1" applyAlignment="1">
      <alignment/>
    </xf>
    <xf numFmtId="43" fontId="35" fillId="0" borderId="10" xfId="0" applyNumberFormat="1" applyFont="1" applyBorder="1" applyAlignment="1">
      <alignment/>
    </xf>
    <xf numFmtId="43" fontId="37" fillId="33" borderId="10" xfId="0" applyNumberFormat="1" applyFont="1" applyFill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32" fillId="0" borderId="0" xfId="0" applyFont="1" applyAlignment="1">
      <alignment horizontal="center"/>
    </xf>
    <xf numFmtId="187" fontId="6" fillId="0" borderId="0" xfId="0" applyNumberFormat="1" applyFont="1" applyAlignment="1">
      <alignment/>
    </xf>
    <xf numFmtId="17" fontId="2" fillId="0" borderId="20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shrinkToFit="1"/>
    </xf>
    <xf numFmtId="187" fontId="30" fillId="0" borderId="33" xfId="33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 shrinkToFit="1"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7" xfId="0" applyNumberFormat="1" applyFont="1" applyBorder="1" applyAlignment="1">
      <alignment/>
    </xf>
    <xf numFmtId="187" fontId="5" fillId="0" borderId="25" xfId="33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187" fontId="6" fillId="0" borderId="19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8" xfId="0" applyFont="1" applyBorder="1" applyAlignment="1">
      <alignment/>
    </xf>
    <xf numFmtId="187" fontId="5" fillId="0" borderId="22" xfId="33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9" xfId="0" applyFont="1" applyBorder="1" applyAlignment="1">
      <alignment/>
    </xf>
    <xf numFmtId="0" fontId="22" fillId="0" borderId="33" xfId="0" applyFont="1" applyBorder="1" applyAlignment="1">
      <alignment horizontal="left"/>
    </xf>
    <xf numFmtId="187" fontId="6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33" fillId="0" borderId="0" xfId="0" applyFont="1" applyAlignment="1">
      <alignment/>
    </xf>
    <xf numFmtId="0" fontId="5" fillId="0" borderId="17" xfId="0" applyFont="1" applyBorder="1" applyAlignment="1">
      <alignment/>
    </xf>
    <xf numFmtId="187" fontId="5" fillId="0" borderId="17" xfId="33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3" xfId="0" applyFont="1" applyBorder="1" applyAlignment="1">
      <alignment/>
    </xf>
    <xf numFmtId="43" fontId="5" fillId="0" borderId="2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7" fillId="33" borderId="10" xfId="0" applyNumberFormat="1" applyFont="1" applyFill="1" applyBorder="1" applyAlignment="1">
      <alignment horizontal="center"/>
    </xf>
    <xf numFmtId="3" fontId="88" fillId="33" borderId="10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 horizontal="center"/>
    </xf>
    <xf numFmtId="0" fontId="86" fillId="0" borderId="27" xfId="0" applyFont="1" applyBorder="1" applyAlignment="1">
      <alignment/>
    </xf>
    <xf numFmtId="0" fontId="86" fillId="0" borderId="23" xfId="0" applyFont="1" applyBorder="1" applyAlignment="1">
      <alignment shrinkToFit="1"/>
    </xf>
    <xf numFmtId="0" fontId="92" fillId="0" borderId="23" xfId="0" applyFont="1" applyBorder="1" applyAlignment="1">
      <alignment horizontal="center"/>
    </xf>
    <xf numFmtId="187" fontId="86" fillId="0" borderId="16" xfId="33" applyNumberFormat="1" applyFont="1" applyBorder="1" applyAlignment="1">
      <alignment/>
    </xf>
    <xf numFmtId="0" fontId="86" fillId="0" borderId="20" xfId="33" applyNumberFormat="1" applyFont="1" applyBorder="1" applyAlignment="1">
      <alignment horizontal="center"/>
    </xf>
    <xf numFmtId="43" fontId="8" fillId="0" borderId="31" xfId="33" applyFont="1" applyBorder="1" applyAlignment="1">
      <alignment/>
    </xf>
    <xf numFmtId="0" fontId="86" fillId="0" borderId="1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9" fillId="0" borderId="19" xfId="0" applyFont="1" applyBorder="1" applyAlignment="1">
      <alignment horizontal="center" vertical="center"/>
    </xf>
    <xf numFmtId="3" fontId="2" fillId="0" borderId="33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187" fontId="5" fillId="0" borderId="16" xfId="33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center"/>
    </xf>
    <xf numFmtId="3" fontId="8" fillId="0" borderId="16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 horizontal="center" shrinkToFit="1"/>
    </xf>
    <xf numFmtId="3" fontId="33" fillId="0" borderId="0" xfId="0" applyNumberFormat="1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 shrinkToFit="1"/>
    </xf>
    <xf numFmtId="0" fontId="9" fillId="0" borderId="17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shrinkToFit="1"/>
    </xf>
    <xf numFmtId="0" fontId="7" fillId="0" borderId="20" xfId="0" applyFont="1" applyBorder="1" applyAlignment="1">
      <alignment horizontal="center" shrinkToFit="1"/>
    </xf>
    <xf numFmtId="0" fontId="7" fillId="0" borderId="31" xfId="0" applyFont="1" applyBorder="1" applyAlignment="1">
      <alignment horizontal="center" shrinkToFit="1"/>
    </xf>
    <xf numFmtId="3" fontId="15" fillId="0" borderId="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3" fontId="9" fillId="0" borderId="15" xfId="33" applyFont="1" applyBorder="1" applyAlignment="1">
      <alignment horizontal="center"/>
    </xf>
    <xf numFmtId="43" fontId="9" fillId="0" borderId="11" xfId="33" applyFont="1" applyBorder="1" applyAlignment="1">
      <alignment horizontal="center"/>
    </xf>
    <xf numFmtId="0" fontId="4" fillId="0" borderId="33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0" fontId="4" fillId="0" borderId="31" xfId="0" applyFont="1" applyBorder="1" applyAlignment="1">
      <alignment horizontal="center" shrinkToFit="1"/>
    </xf>
    <xf numFmtId="0" fontId="4" fillId="0" borderId="0" xfId="0" applyFont="1" applyAlignment="1">
      <alignment horizontal="left" vertical="top" wrapText="1"/>
    </xf>
    <xf numFmtId="0" fontId="10" fillId="0" borderId="17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9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8" fillId="0" borderId="33" xfId="0" applyFont="1" applyBorder="1" applyAlignment="1">
      <alignment horizontal="left"/>
    </xf>
    <xf numFmtId="0" fontId="98" fillId="0" borderId="31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86" fillId="0" borderId="33" xfId="0" applyFont="1" applyBorder="1" applyAlignment="1">
      <alignment horizontal="center"/>
    </xf>
    <xf numFmtId="0" fontId="86" fillId="0" borderId="20" xfId="0" applyFont="1" applyBorder="1" applyAlignment="1">
      <alignment horizontal="center"/>
    </xf>
    <xf numFmtId="0" fontId="86" fillId="0" borderId="31" xfId="0" applyFont="1" applyBorder="1" applyAlignment="1">
      <alignment horizontal="center"/>
    </xf>
    <xf numFmtId="0" fontId="86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86" fillId="0" borderId="33" xfId="0" applyFont="1" applyBorder="1" applyAlignment="1">
      <alignment horizontal="left"/>
    </xf>
    <xf numFmtId="0" fontId="86" fillId="0" borderId="31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86" fillId="0" borderId="27" xfId="0" applyFont="1" applyBorder="1" applyAlignment="1">
      <alignment horizontal="center" vertical="center"/>
    </xf>
    <xf numFmtId="0" fontId="86" fillId="0" borderId="3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2" fillId="0" borderId="17" xfId="0" applyFont="1" applyBorder="1" applyAlignment="1">
      <alignment horizontal="center" vertical="center"/>
    </xf>
    <xf numFmtId="0" fontId="98" fillId="0" borderId="1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98" fillId="0" borderId="27" xfId="0" applyFont="1" applyBorder="1" applyAlignment="1">
      <alignment horizontal="center" vertical="center"/>
    </xf>
    <xf numFmtId="0" fontId="98" fillId="0" borderId="3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98" fillId="0" borderId="33" xfId="0" applyFont="1" applyBorder="1" applyAlignment="1">
      <alignment horizontal="center"/>
    </xf>
    <xf numFmtId="0" fontId="98" fillId="0" borderId="20" xfId="0" applyFont="1" applyBorder="1" applyAlignment="1">
      <alignment horizontal="center"/>
    </xf>
    <xf numFmtId="0" fontId="98" fillId="0" borderId="31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5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5" fillId="0" borderId="33" xfId="0" applyFont="1" applyBorder="1" applyAlignment="1">
      <alignment horizontal="left"/>
    </xf>
    <xf numFmtId="0" fontId="19" fillId="0" borderId="31" xfId="0" applyFont="1" applyBorder="1" applyAlignment="1">
      <alignment horizontal="left" shrinkToFit="1"/>
    </xf>
    <xf numFmtId="0" fontId="19" fillId="0" borderId="10" xfId="0" applyFont="1" applyBorder="1" applyAlignment="1">
      <alignment/>
    </xf>
    <xf numFmtId="1" fontId="21" fillId="0" borderId="10" xfId="0" applyNumberFormat="1" applyFont="1" applyBorder="1" applyAlignment="1">
      <alignment horizontal="center"/>
    </xf>
    <xf numFmtId="1" fontId="8" fillId="0" borderId="10" xfId="33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9" fillId="0" borderId="31" xfId="0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98" fillId="0" borderId="31" xfId="0" applyFont="1" applyBorder="1" applyAlignment="1">
      <alignment/>
    </xf>
    <xf numFmtId="0" fontId="98" fillId="33" borderId="10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91</xdr:row>
      <xdr:rowOff>133350</xdr:rowOff>
    </xdr:from>
    <xdr:to>
      <xdr:col>8</xdr:col>
      <xdr:colOff>161925</xdr:colOff>
      <xdr:row>95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14450" y="28270200"/>
          <a:ext cx="52578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กลยุทธ์ที่ 1
</a:t>
          </a:r>
        </a:p>
      </xdr:txBody>
    </xdr:sp>
    <xdr:clientData/>
  </xdr:twoCellAnchor>
  <xdr:twoCellAnchor>
    <xdr:from>
      <xdr:col>3</xdr:col>
      <xdr:colOff>533400</xdr:colOff>
      <xdr:row>107</xdr:row>
      <xdr:rowOff>28575</xdr:rowOff>
    </xdr:from>
    <xdr:to>
      <xdr:col>8</xdr:col>
      <xdr:colOff>200025</xdr:colOff>
      <xdr:row>111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28800" y="34928175"/>
          <a:ext cx="47815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กลยุทธ์ที่ 2
</a:t>
          </a:r>
        </a:p>
      </xdr:txBody>
    </xdr:sp>
    <xdr:clientData/>
  </xdr:twoCellAnchor>
  <xdr:twoCellAnchor>
    <xdr:from>
      <xdr:col>3</xdr:col>
      <xdr:colOff>533400</xdr:colOff>
      <xdr:row>121</xdr:row>
      <xdr:rowOff>28575</xdr:rowOff>
    </xdr:from>
    <xdr:to>
      <xdr:col>8</xdr:col>
      <xdr:colOff>200025</xdr:colOff>
      <xdr:row>126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28800" y="40643175"/>
          <a:ext cx="47815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กลยุทธ์ที่ 3
</a:t>
          </a:r>
        </a:p>
      </xdr:txBody>
    </xdr:sp>
    <xdr:clientData/>
  </xdr:twoCellAnchor>
  <xdr:twoCellAnchor>
    <xdr:from>
      <xdr:col>3</xdr:col>
      <xdr:colOff>533400</xdr:colOff>
      <xdr:row>134</xdr:row>
      <xdr:rowOff>57150</xdr:rowOff>
    </xdr:from>
    <xdr:to>
      <xdr:col>8</xdr:col>
      <xdr:colOff>200025</xdr:colOff>
      <xdr:row>139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828800" y="46205775"/>
          <a:ext cx="4781550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กลยุทธ์ที่ 4
</a:t>
          </a:r>
        </a:p>
      </xdr:txBody>
    </xdr:sp>
    <xdr:clientData/>
  </xdr:twoCellAnchor>
  <xdr:twoCellAnchor>
    <xdr:from>
      <xdr:col>3</xdr:col>
      <xdr:colOff>533400</xdr:colOff>
      <xdr:row>149</xdr:row>
      <xdr:rowOff>28575</xdr:rowOff>
    </xdr:from>
    <xdr:to>
      <xdr:col>8</xdr:col>
      <xdr:colOff>200025</xdr:colOff>
      <xdr:row>154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828800" y="53044725"/>
          <a:ext cx="47815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กลยุทธ์ที่ 5
</a:t>
          </a:r>
        </a:p>
      </xdr:txBody>
    </xdr:sp>
    <xdr:clientData/>
  </xdr:twoCellAnchor>
  <xdr:twoCellAnchor>
    <xdr:from>
      <xdr:col>2</xdr:col>
      <xdr:colOff>276225</xdr:colOff>
      <xdr:row>111</xdr:row>
      <xdr:rowOff>323850</xdr:rowOff>
    </xdr:from>
    <xdr:to>
      <xdr:col>2</xdr:col>
      <xdr:colOff>704850</xdr:colOff>
      <xdr:row>111</xdr:row>
      <xdr:rowOff>514350</xdr:rowOff>
    </xdr:to>
    <xdr:sp>
      <xdr:nvSpPr>
        <xdr:cNvPr id="6" name="ลูกศรขวาท้ายขีด 6"/>
        <xdr:cNvSpPr>
          <a:spLocks/>
        </xdr:cNvSpPr>
      </xdr:nvSpPr>
      <xdr:spPr>
        <a:xfrm>
          <a:off x="762000" y="35947350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112</xdr:row>
      <xdr:rowOff>247650</xdr:rowOff>
    </xdr:from>
    <xdr:to>
      <xdr:col>2</xdr:col>
      <xdr:colOff>666750</xdr:colOff>
      <xdr:row>112</xdr:row>
      <xdr:rowOff>438150</xdr:rowOff>
    </xdr:to>
    <xdr:sp>
      <xdr:nvSpPr>
        <xdr:cNvPr id="7" name="ลูกศรขวาท้ายขีด 7"/>
        <xdr:cNvSpPr>
          <a:spLocks/>
        </xdr:cNvSpPr>
      </xdr:nvSpPr>
      <xdr:spPr>
        <a:xfrm>
          <a:off x="723900" y="36566475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113</xdr:row>
      <xdr:rowOff>257175</xdr:rowOff>
    </xdr:from>
    <xdr:to>
      <xdr:col>2</xdr:col>
      <xdr:colOff>685800</xdr:colOff>
      <xdr:row>113</xdr:row>
      <xdr:rowOff>447675</xdr:rowOff>
    </xdr:to>
    <xdr:sp>
      <xdr:nvSpPr>
        <xdr:cNvPr id="8" name="ลูกศรขวาท้ายขีด 8"/>
        <xdr:cNvSpPr>
          <a:spLocks/>
        </xdr:cNvSpPr>
      </xdr:nvSpPr>
      <xdr:spPr>
        <a:xfrm>
          <a:off x="742950" y="37271325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125</xdr:row>
      <xdr:rowOff>323850</xdr:rowOff>
    </xdr:from>
    <xdr:to>
      <xdr:col>2</xdr:col>
      <xdr:colOff>704850</xdr:colOff>
      <xdr:row>125</xdr:row>
      <xdr:rowOff>514350</xdr:rowOff>
    </xdr:to>
    <xdr:sp>
      <xdr:nvSpPr>
        <xdr:cNvPr id="9" name="ลูกศรขวาท้ายขีด 9"/>
        <xdr:cNvSpPr>
          <a:spLocks/>
        </xdr:cNvSpPr>
      </xdr:nvSpPr>
      <xdr:spPr>
        <a:xfrm>
          <a:off x="762000" y="41662350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126</xdr:row>
      <xdr:rowOff>247650</xdr:rowOff>
    </xdr:from>
    <xdr:to>
      <xdr:col>2</xdr:col>
      <xdr:colOff>666750</xdr:colOff>
      <xdr:row>126</xdr:row>
      <xdr:rowOff>438150</xdr:rowOff>
    </xdr:to>
    <xdr:sp>
      <xdr:nvSpPr>
        <xdr:cNvPr id="10" name="ลูกศรขวาท้ายขีด 10"/>
        <xdr:cNvSpPr>
          <a:spLocks/>
        </xdr:cNvSpPr>
      </xdr:nvSpPr>
      <xdr:spPr>
        <a:xfrm>
          <a:off x="723900" y="42281475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127</xdr:row>
      <xdr:rowOff>257175</xdr:rowOff>
    </xdr:from>
    <xdr:to>
      <xdr:col>2</xdr:col>
      <xdr:colOff>685800</xdr:colOff>
      <xdr:row>127</xdr:row>
      <xdr:rowOff>447675</xdr:rowOff>
    </xdr:to>
    <xdr:sp>
      <xdr:nvSpPr>
        <xdr:cNvPr id="11" name="ลูกศรขวาท้ายขีด 11"/>
        <xdr:cNvSpPr>
          <a:spLocks/>
        </xdr:cNvSpPr>
      </xdr:nvSpPr>
      <xdr:spPr>
        <a:xfrm>
          <a:off x="742950" y="42986325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138</xdr:row>
      <xdr:rowOff>323850</xdr:rowOff>
    </xdr:from>
    <xdr:to>
      <xdr:col>2</xdr:col>
      <xdr:colOff>704850</xdr:colOff>
      <xdr:row>138</xdr:row>
      <xdr:rowOff>514350</xdr:rowOff>
    </xdr:to>
    <xdr:sp>
      <xdr:nvSpPr>
        <xdr:cNvPr id="12" name="ลูกศรขวาท้ายขีด 12"/>
        <xdr:cNvSpPr>
          <a:spLocks/>
        </xdr:cNvSpPr>
      </xdr:nvSpPr>
      <xdr:spPr>
        <a:xfrm>
          <a:off x="762000" y="47653575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139</xdr:row>
      <xdr:rowOff>247650</xdr:rowOff>
    </xdr:from>
    <xdr:to>
      <xdr:col>2</xdr:col>
      <xdr:colOff>666750</xdr:colOff>
      <xdr:row>139</xdr:row>
      <xdr:rowOff>438150</xdr:rowOff>
    </xdr:to>
    <xdr:sp>
      <xdr:nvSpPr>
        <xdr:cNvPr id="13" name="ลูกศรขวาท้ายขีด 13"/>
        <xdr:cNvSpPr>
          <a:spLocks/>
        </xdr:cNvSpPr>
      </xdr:nvSpPr>
      <xdr:spPr>
        <a:xfrm>
          <a:off x="723900" y="48272700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140</xdr:row>
      <xdr:rowOff>257175</xdr:rowOff>
    </xdr:from>
    <xdr:to>
      <xdr:col>2</xdr:col>
      <xdr:colOff>685800</xdr:colOff>
      <xdr:row>140</xdr:row>
      <xdr:rowOff>447675</xdr:rowOff>
    </xdr:to>
    <xdr:sp>
      <xdr:nvSpPr>
        <xdr:cNvPr id="14" name="ลูกศรขวาท้ายขีด 14"/>
        <xdr:cNvSpPr>
          <a:spLocks/>
        </xdr:cNvSpPr>
      </xdr:nvSpPr>
      <xdr:spPr>
        <a:xfrm>
          <a:off x="742950" y="48977550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152</xdr:row>
      <xdr:rowOff>323850</xdr:rowOff>
    </xdr:from>
    <xdr:to>
      <xdr:col>2</xdr:col>
      <xdr:colOff>704850</xdr:colOff>
      <xdr:row>152</xdr:row>
      <xdr:rowOff>514350</xdr:rowOff>
    </xdr:to>
    <xdr:sp>
      <xdr:nvSpPr>
        <xdr:cNvPr id="15" name="ลูกศรขวาท้ายขีด 15"/>
        <xdr:cNvSpPr>
          <a:spLocks/>
        </xdr:cNvSpPr>
      </xdr:nvSpPr>
      <xdr:spPr>
        <a:xfrm>
          <a:off x="762000" y="53901975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153</xdr:row>
      <xdr:rowOff>247650</xdr:rowOff>
    </xdr:from>
    <xdr:to>
      <xdr:col>2</xdr:col>
      <xdr:colOff>666750</xdr:colOff>
      <xdr:row>153</xdr:row>
      <xdr:rowOff>438150</xdr:rowOff>
    </xdr:to>
    <xdr:sp>
      <xdr:nvSpPr>
        <xdr:cNvPr id="16" name="ลูกศรขวาท้ายขีด 16"/>
        <xdr:cNvSpPr>
          <a:spLocks/>
        </xdr:cNvSpPr>
      </xdr:nvSpPr>
      <xdr:spPr>
        <a:xfrm>
          <a:off x="723900" y="54521100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154</xdr:row>
      <xdr:rowOff>257175</xdr:rowOff>
    </xdr:from>
    <xdr:to>
      <xdr:col>2</xdr:col>
      <xdr:colOff>685800</xdr:colOff>
      <xdr:row>154</xdr:row>
      <xdr:rowOff>447675</xdr:rowOff>
    </xdr:to>
    <xdr:sp>
      <xdr:nvSpPr>
        <xdr:cNvPr id="17" name="ลูกศรขวาท้ายขีด 17"/>
        <xdr:cNvSpPr>
          <a:spLocks/>
        </xdr:cNvSpPr>
      </xdr:nvSpPr>
      <xdr:spPr>
        <a:xfrm>
          <a:off x="742950" y="55225950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96</xdr:row>
      <xdr:rowOff>323850</xdr:rowOff>
    </xdr:from>
    <xdr:to>
      <xdr:col>2</xdr:col>
      <xdr:colOff>704850</xdr:colOff>
      <xdr:row>96</xdr:row>
      <xdr:rowOff>514350</xdr:rowOff>
    </xdr:to>
    <xdr:sp>
      <xdr:nvSpPr>
        <xdr:cNvPr id="18" name="ลูกศรขวาท้ายขีด 18"/>
        <xdr:cNvSpPr>
          <a:spLocks/>
        </xdr:cNvSpPr>
      </xdr:nvSpPr>
      <xdr:spPr>
        <a:xfrm>
          <a:off x="762000" y="29537025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97</xdr:row>
      <xdr:rowOff>247650</xdr:rowOff>
    </xdr:from>
    <xdr:to>
      <xdr:col>2</xdr:col>
      <xdr:colOff>666750</xdr:colOff>
      <xdr:row>97</xdr:row>
      <xdr:rowOff>438150</xdr:rowOff>
    </xdr:to>
    <xdr:sp>
      <xdr:nvSpPr>
        <xdr:cNvPr id="19" name="ลูกศรขวาท้ายขีด 19"/>
        <xdr:cNvSpPr>
          <a:spLocks/>
        </xdr:cNvSpPr>
      </xdr:nvSpPr>
      <xdr:spPr>
        <a:xfrm>
          <a:off x="723900" y="30156150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98</xdr:row>
      <xdr:rowOff>257175</xdr:rowOff>
    </xdr:from>
    <xdr:to>
      <xdr:col>2</xdr:col>
      <xdr:colOff>685800</xdr:colOff>
      <xdr:row>98</xdr:row>
      <xdr:rowOff>447675</xdr:rowOff>
    </xdr:to>
    <xdr:sp>
      <xdr:nvSpPr>
        <xdr:cNvPr id="20" name="ลูกศรขวาท้ายขีด 20"/>
        <xdr:cNvSpPr>
          <a:spLocks/>
        </xdr:cNvSpPr>
      </xdr:nvSpPr>
      <xdr:spPr>
        <a:xfrm>
          <a:off x="742950" y="30861000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1" name="Line 42"/>
        <xdr:cNvSpPr>
          <a:spLocks/>
        </xdr:cNvSpPr>
      </xdr:nvSpPr>
      <xdr:spPr>
        <a:xfrm>
          <a:off x="924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2" name="Line 49"/>
        <xdr:cNvSpPr>
          <a:spLocks/>
        </xdr:cNvSpPr>
      </xdr:nvSpPr>
      <xdr:spPr>
        <a:xfrm>
          <a:off x="924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3" name="Line 51"/>
        <xdr:cNvSpPr>
          <a:spLocks/>
        </xdr:cNvSpPr>
      </xdr:nvSpPr>
      <xdr:spPr>
        <a:xfrm>
          <a:off x="924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91" zoomScaleNormal="91" zoomScalePageLayoutView="0" workbookViewId="0" topLeftCell="A1">
      <selection activeCell="B15" sqref="B15"/>
    </sheetView>
  </sheetViews>
  <sheetFormatPr defaultColWidth="9.140625" defaultRowHeight="12.75"/>
  <cols>
    <col min="1" max="1" width="3.421875" style="177" customWidth="1"/>
    <col min="2" max="2" width="23.28125" style="177" customWidth="1"/>
    <col min="3" max="3" width="20.140625" style="177" customWidth="1"/>
    <col min="4" max="4" width="17.57421875" style="177" customWidth="1"/>
    <col min="5" max="5" width="19.7109375" style="177" bestFit="1" customWidth="1"/>
    <col min="6" max="6" width="15.8515625" style="177" customWidth="1"/>
    <col min="7" max="7" width="15.57421875" style="177" bestFit="1" customWidth="1"/>
    <col min="8" max="8" width="14.140625" style="177" bestFit="1" customWidth="1"/>
    <col min="9" max="9" width="14.57421875" style="177" customWidth="1"/>
    <col min="10" max="10" width="14.00390625" style="177" bestFit="1" customWidth="1"/>
    <col min="11" max="11" width="14.7109375" style="177" customWidth="1"/>
    <col min="12" max="12" width="13.421875" style="177" bestFit="1" customWidth="1"/>
    <col min="13" max="13" width="16.00390625" style="177" bestFit="1" customWidth="1"/>
    <col min="14" max="14" width="11.421875" style="177" bestFit="1" customWidth="1"/>
    <col min="15" max="15" width="12.421875" style="177" bestFit="1" customWidth="1"/>
    <col min="16" max="16384" width="9.140625" style="177" customWidth="1"/>
  </cols>
  <sheetData>
    <row r="1" spans="2:6" ht="31.5">
      <c r="B1" s="540" t="s">
        <v>342</v>
      </c>
      <c r="C1" s="540"/>
      <c r="D1" s="540"/>
      <c r="E1" s="540"/>
      <c r="F1" s="540"/>
    </row>
    <row r="2" spans="2:6" ht="27.75">
      <c r="B2" s="536" t="s">
        <v>384</v>
      </c>
      <c r="C2" s="536"/>
      <c r="D2" s="536"/>
      <c r="E2" s="536"/>
      <c r="F2" s="536"/>
    </row>
    <row r="3" spans="2:6" ht="31.5">
      <c r="B3" s="504" t="s">
        <v>385</v>
      </c>
      <c r="C3" s="465"/>
      <c r="D3" s="465"/>
      <c r="E3" s="465"/>
      <c r="F3" s="465"/>
    </row>
    <row r="4" spans="2:6" ht="27.75" customHeight="1">
      <c r="B4" s="504" t="s">
        <v>388</v>
      </c>
      <c r="C4" s="465"/>
      <c r="D4" s="465"/>
      <c r="E4" s="465"/>
      <c r="F4" s="465"/>
    </row>
    <row r="5" spans="2:6" ht="31.5">
      <c r="B5" s="511" t="s">
        <v>386</v>
      </c>
      <c r="C5" s="465"/>
      <c r="D5" s="465"/>
      <c r="E5" s="465"/>
      <c r="F5" s="465"/>
    </row>
    <row r="6" spans="2:10" ht="27.75">
      <c r="B6" s="466" t="s">
        <v>339</v>
      </c>
      <c r="C6" s="466" t="s">
        <v>10</v>
      </c>
      <c r="D6" s="466" t="s">
        <v>30</v>
      </c>
      <c r="E6" s="467" t="s">
        <v>5</v>
      </c>
      <c r="F6" s="467" t="s">
        <v>4</v>
      </c>
      <c r="J6" s="453"/>
    </row>
    <row r="7" spans="2:10" ht="31.5">
      <c r="B7" s="468" t="s">
        <v>80</v>
      </c>
      <c r="C7" s="463">
        <v>1253640</v>
      </c>
      <c r="D7" s="473">
        <f>'กลยุทธ์1 '!I41</f>
        <v>2076600</v>
      </c>
      <c r="E7" s="472">
        <f>'กลยุทธ์1 '!K41</f>
        <v>3330240</v>
      </c>
      <c r="F7" s="462">
        <v>24</v>
      </c>
      <c r="G7" s="368"/>
      <c r="J7" s="453"/>
    </row>
    <row r="8" spans="2:10" ht="31.5">
      <c r="B8" s="468" t="s">
        <v>81</v>
      </c>
      <c r="C8" s="472">
        <v>190450</v>
      </c>
      <c r="D8" s="473">
        <f>'กลยุทธ์ 2'!G11</f>
        <v>110000</v>
      </c>
      <c r="E8" s="472">
        <f>'กลยุทธ์ 2'!I11</f>
        <v>300450</v>
      </c>
      <c r="F8" s="462">
        <v>4</v>
      </c>
      <c r="G8" s="368"/>
      <c r="J8" s="453"/>
    </row>
    <row r="9" spans="2:10" ht="31.5">
      <c r="B9" s="468" t="s">
        <v>82</v>
      </c>
      <c r="C9" s="463">
        <v>135000</v>
      </c>
      <c r="D9" s="473"/>
      <c r="E9" s="472">
        <f>'กลยุทธ์ 3'!J19</f>
        <v>135000</v>
      </c>
      <c r="F9" s="462">
        <v>1</v>
      </c>
      <c r="J9" s="453"/>
    </row>
    <row r="10" spans="2:10" ht="31.5">
      <c r="B10" s="468" t="s">
        <v>83</v>
      </c>
      <c r="C10" s="463">
        <v>196290</v>
      </c>
      <c r="D10" s="473"/>
      <c r="E10" s="472">
        <f>'กลยุทธ์ 4'!J20</f>
        <v>196290</v>
      </c>
      <c r="F10" s="462">
        <v>6</v>
      </c>
      <c r="J10" s="453"/>
    </row>
    <row r="11" spans="2:7" ht="31.5">
      <c r="B11" s="468" t="s">
        <v>84</v>
      </c>
      <c r="C11" s="463">
        <v>2864760</v>
      </c>
      <c r="D11" s="474">
        <v>81200</v>
      </c>
      <c r="E11" s="472">
        <f>'กลยุทธ์ 5sum'!J29</f>
        <v>2945960</v>
      </c>
      <c r="F11" s="462">
        <v>11</v>
      </c>
      <c r="G11" s="489"/>
    </row>
    <row r="12" spans="2:6" ht="31.5">
      <c r="B12" s="469" t="s">
        <v>341</v>
      </c>
      <c r="C12" s="464">
        <v>3359860</v>
      </c>
      <c r="D12" s="475"/>
      <c r="E12" s="477">
        <f>' มฐ.1'!J41</f>
        <v>3359860</v>
      </c>
      <c r="F12" s="462">
        <v>6</v>
      </c>
    </row>
    <row r="13" spans="2:6" ht="31.5">
      <c r="B13" s="469" t="s">
        <v>94</v>
      </c>
      <c r="C13" s="464" t="s">
        <v>331</v>
      </c>
      <c r="D13" s="475"/>
      <c r="E13" s="477"/>
      <c r="F13" s="462">
        <v>1</v>
      </c>
    </row>
    <row r="14" spans="2:6" ht="27.75">
      <c r="B14" s="470" t="s">
        <v>5</v>
      </c>
      <c r="C14" s="479">
        <f>SUM(C7:C12)</f>
        <v>8000000</v>
      </c>
      <c r="D14" s="476">
        <f>SUM(D7:D13)</f>
        <v>2267800</v>
      </c>
      <c r="E14" s="478">
        <f>SUM(E7:E13)</f>
        <v>10267800</v>
      </c>
      <c r="F14" s="471">
        <f>SUM(F7:F13)</f>
        <v>53</v>
      </c>
    </row>
    <row r="16" ht="24.75">
      <c r="B16" s="511" t="s">
        <v>387</v>
      </c>
    </row>
    <row r="17" spans="1:6" ht="24.75">
      <c r="A17" s="508" t="s">
        <v>16</v>
      </c>
      <c r="B17" s="7" t="s">
        <v>79</v>
      </c>
      <c r="C17" s="7" t="s">
        <v>1</v>
      </c>
      <c r="D17" s="537" t="s">
        <v>382</v>
      </c>
      <c r="E17" s="538"/>
      <c r="F17" s="539"/>
    </row>
    <row r="18" spans="2:6" ht="24.75">
      <c r="B18" s="509" t="s">
        <v>380</v>
      </c>
      <c r="C18" s="503"/>
      <c r="D18" s="503"/>
      <c r="E18" s="510"/>
      <c r="F18" s="367"/>
    </row>
    <row r="19" spans="1:10" ht="24.75">
      <c r="A19" s="68">
        <v>1</v>
      </c>
      <c r="B19" s="490" t="s">
        <v>383</v>
      </c>
      <c r="C19" s="492">
        <v>8000000</v>
      </c>
      <c r="D19" s="370" t="s">
        <v>376</v>
      </c>
      <c r="E19" s="57"/>
      <c r="F19" s="496"/>
      <c r="H19" s="366"/>
      <c r="I19" s="366"/>
      <c r="J19" s="482"/>
    </row>
    <row r="20" spans="1:15" ht="24.75">
      <c r="A20" s="68">
        <v>2</v>
      </c>
      <c r="B20" s="369" t="s">
        <v>358</v>
      </c>
      <c r="C20" s="493">
        <v>879600</v>
      </c>
      <c r="D20" s="53" t="s">
        <v>373</v>
      </c>
      <c r="E20" s="31"/>
      <c r="F20" s="497"/>
      <c r="H20" s="366"/>
      <c r="I20" s="366"/>
      <c r="J20" s="366"/>
      <c r="K20" s="366"/>
      <c r="L20" s="366"/>
      <c r="M20" s="366"/>
      <c r="N20" s="366"/>
      <c r="O20" s="482">
        <f>SUM(H20:N20)</f>
        <v>0</v>
      </c>
    </row>
    <row r="21" spans="1:10" ht="24.75">
      <c r="A21" s="68">
        <v>3</v>
      </c>
      <c r="B21" s="369" t="s">
        <v>358</v>
      </c>
      <c r="C21" s="494">
        <v>110000</v>
      </c>
      <c r="D21" s="498" t="s">
        <v>374</v>
      </c>
      <c r="E21" s="31"/>
      <c r="F21" s="497"/>
      <c r="H21" s="366"/>
      <c r="I21" s="366"/>
      <c r="J21" s="482"/>
    </row>
    <row r="22" spans="1:10" ht="24.75">
      <c r="A22" s="68">
        <v>4</v>
      </c>
      <c r="B22" s="491" t="s">
        <v>358</v>
      </c>
      <c r="C22" s="495">
        <v>81200</v>
      </c>
      <c r="D22" s="56" t="s">
        <v>375</v>
      </c>
      <c r="E22" s="499"/>
      <c r="F22" s="500"/>
      <c r="H22" s="366"/>
      <c r="I22" s="366"/>
      <c r="J22" s="482"/>
    </row>
    <row r="23" spans="1:10" ht="24.75">
      <c r="A23" s="68"/>
      <c r="B23" s="501" t="s">
        <v>381</v>
      </c>
      <c r="C23" s="502"/>
      <c r="D23" s="503"/>
      <c r="E23" s="503"/>
      <c r="F23" s="367"/>
      <c r="H23" s="366"/>
      <c r="I23" s="366"/>
      <c r="J23" s="482"/>
    </row>
    <row r="24" spans="1:8" ht="24.75">
      <c r="A24" s="68">
        <v>5</v>
      </c>
      <c r="B24" s="505" t="s">
        <v>358</v>
      </c>
      <c r="C24" s="506">
        <v>125000</v>
      </c>
      <c r="D24" s="370" t="s">
        <v>377</v>
      </c>
      <c r="E24" s="57"/>
      <c r="F24" s="496"/>
      <c r="H24" s="366"/>
    </row>
    <row r="25" spans="1:12" ht="24.75">
      <c r="A25" s="69">
        <v>6</v>
      </c>
      <c r="B25" s="491" t="s">
        <v>358</v>
      </c>
      <c r="C25" s="507">
        <v>1072000</v>
      </c>
      <c r="D25" s="56" t="s">
        <v>378</v>
      </c>
      <c r="E25" s="499"/>
      <c r="F25" s="500"/>
      <c r="H25" s="366"/>
      <c r="I25" s="366"/>
      <c r="J25" s="365"/>
      <c r="K25" s="366"/>
      <c r="L25" s="482"/>
    </row>
    <row r="26" spans="3:6" ht="24.75">
      <c r="C26" s="368"/>
      <c r="D26" s="365"/>
      <c r="E26" s="365"/>
      <c r="F26" s="368"/>
    </row>
    <row r="27" spans="2:6" ht="31.5">
      <c r="B27" s="481"/>
      <c r="E27" s="482"/>
      <c r="F27" s="488"/>
    </row>
    <row r="28" spans="3:4" ht="24.75">
      <c r="C28" s="368"/>
      <c r="D28" s="368"/>
    </row>
    <row r="31" ht="24.75">
      <c r="C31" s="365"/>
    </row>
    <row r="32" spans="3:4" ht="24.75">
      <c r="C32" s="365"/>
      <c r="D32" s="368"/>
    </row>
    <row r="33" spans="3:4" ht="24.75">
      <c r="C33" s="365"/>
      <c r="D33" s="368"/>
    </row>
    <row r="34" spans="5:6" ht="24.75">
      <c r="E34" s="368"/>
      <c r="F34" s="368"/>
    </row>
    <row r="36" spans="10:12" ht="24.75">
      <c r="J36" s="368"/>
      <c r="L36" s="368"/>
    </row>
    <row r="37" spans="10:12" ht="24.75">
      <c r="J37" s="368"/>
      <c r="L37" s="368"/>
    </row>
    <row r="38" spans="10:12" ht="24.75">
      <c r="J38" s="368"/>
      <c r="L38" s="368"/>
    </row>
    <row r="39" spans="10:12" ht="24.75">
      <c r="J39" s="368"/>
      <c r="L39" s="368"/>
    </row>
    <row r="40" ht="24.75">
      <c r="L40" s="368"/>
    </row>
  </sheetData>
  <sheetProtection/>
  <mergeCells count="3">
    <mergeCell ref="B2:F2"/>
    <mergeCell ref="D17:F17"/>
    <mergeCell ref="B1:F1"/>
  </mergeCells>
  <printOptions/>
  <pageMargins left="0.31496062992125984" right="0.11811023622047245" top="0.7480314960629921" bottom="0.35433070866141736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="118" zoomScaleNormal="118" zoomScalePageLayoutView="0" workbookViewId="0" topLeftCell="A1">
      <selection activeCell="H15" sqref="H15"/>
    </sheetView>
  </sheetViews>
  <sheetFormatPr defaultColWidth="9.140625" defaultRowHeight="12.75"/>
  <cols>
    <col min="1" max="1" width="4.140625" style="76" customWidth="1"/>
    <col min="2" max="2" width="53.28125" style="76" bestFit="1" customWidth="1"/>
    <col min="3" max="3" width="7.57421875" style="76" customWidth="1"/>
    <col min="4" max="4" width="9.57421875" style="76" customWidth="1"/>
    <col min="5" max="5" width="11.8515625" style="76" customWidth="1"/>
    <col min="6" max="6" width="11.421875" style="76" customWidth="1"/>
    <col min="7" max="7" width="9.140625" style="76" customWidth="1"/>
    <col min="8" max="8" width="9.00390625" style="76" customWidth="1"/>
    <col min="9" max="9" width="11.28125" style="76" customWidth="1"/>
    <col min="10" max="10" width="10.28125" style="76" customWidth="1"/>
    <col min="11" max="11" width="11.421875" style="76" bestFit="1" customWidth="1"/>
    <col min="12" max="12" width="10.8515625" style="76" bestFit="1" customWidth="1"/>
    <col min="13" max="16384" width="9.140625" style="76" customWidth="1"/>
  </cols>
  <sheetData>
    <row r="1" ht="20.25" customHeight="1">
      <c r="A1" s="76" t="s">
        <v>69</v>
      </c>
    </row>
    <row r="2" spans="1:10" ht="20.25" customHeight="1">
      <c r="A2" s="604" t="s">
        <v>16</v>
      </c>
      <c r="B2" s="611" t="s">
        <v>66</v>
      </c>
      <c r="C2" s="612"/>
      <c r="D2" s="604" t="s">
        <v>38</v>
      </c>
      <c r="E2" s="96" t="s">
        <v>0</v>
      </c>
      <c r="F2" s="601" t="s">
        <v>1</v>
      </c>
      <c r="G2" s="602"/>
      <c r="H2" s="602"/>
      <c r="I2" s="603"/>
      <c r="J2" s="615" t="s">
        <v>2</v>
      </c>
    </row>
    <row r="3" spans="1:10" ht="20.25" customHeight="1">
      <c r="A3" s="625"/>
      <c r="B3" s="626"/>
      <c r="C3" s="627"/>
      <c r="D3" s="625"/>
      <c r="E3" s="80" t="s">
        <v>39</v>
      </c>
      <c r="F3" s="138" t="s">
        <v>36</v>
      </c>
      <c r="G3" s="138" t="s">
        <v>37</v>
      </c>
      <c r="H3" s="138" t="s">
        <v>65</v>
      </c>
      <c r="I3" s="138" t="s">
        <v>5</v>
      </c>
      <c r="J3" s="625"/>
    </row>
    <row r="4" spans="1:11" ht="24" customHeight="1">
      <c r="A4" s="188">
        <v>1</v>
      </c>
      <c r="B4" s="434" t="s">
        <v>294</v>
      </c>
      <c r="C4" s="433"/>
      <c r="D4" s="193" t="s">
        <v>109</v>
      </c>
      <c r="E4" s="199" t="s">
        <v>110</v>
      </c>
      <c r="F4" s="278"/>
      <c r="G4" s="246"/>
      <c r="H4" s="246"/>
      <c r="I4" s="183"/>
      <c r="J4" s="145" t="s">
        <v>111</v>
      </c>
      <c r="K4" s="81"/>
    </row>
    <row r="5" spans="1:11" ht="24" customHeight="1">
      <c r="A5" s="193">
        <v>2</v>
      </c>
      <c r="B5" s="631" t="s">
        <v>298</v>
      </c>
      <c r="C5" s="632"/>
      <c r="D5" s="193" t="s">
        <v>243</v>
      </c>
      <c r="E5" s="633" t="s">
        <v>244</v>
      </c>
      <c r="F5" s="634" t="s">
        <v>331</v>
      </c>
      <c r="G5" s="635"/>
      <c r="H5" s="635"/>
      <c r="I5" s="636"/>
      <c r="J5" s="193" t="s">
        <v>111</v>
      </c>
      <c r="K5" s="81"/>
    </row>
    <row r="6" spans="1:11" ht="24" customHeight="1">
      <c r="A6" s="193"/>
      <c r="B6" s="360" t="s">
        <v>299</v>
      </c>
      <c r="C6" s="637"/>
      <c r="D6" s="638"/>
      <c r="E6" s="639"/>
      <c r="F6" s="640"/>
      <c r="G6" s="635"/>
      <c r="H6" s="635"/>
      <c r="I6" s="636"/>
      <c r="J6" s="193"/>
      <c r="K6" s="81"/>
    </row>
    <row r="7" spans="1:11" ht="24" customHeight="1">
      <c r="A7" s="188">
        <v>3</v>
      </c>
      <c r="B7" s="153" t="s">
        <v>295</v>
      </c>
      <c r="C7" s="217"/>
      <c r="D7" s="198" t="s">
        <v>277</v>
      </c>
      <c r="E7" s="204" t="s">
        <v>239</v>
      </c>
      <c r="F7" s="139"/>
      <c r="G7" s="246"/>
      <c r="H7" s="246"/>
      <c r="I7" s="185"/>
      <c r="J7" s="145" t="s">
        <v>102</v>
      </c>
      <c r="K7" s="81"/>
    </row>
    <row r="8" spans="1:11" ht="24" customHeight="1">
      <c r="A8" s="188">
        <v>4</v>
      </c>
      <c r="B8" s="153" t="s">
        <v>296</v>
      </c>
      <c r="C8" s="217"/>
      <c r="D8" s="198" t="s">
        <v>276</v>
      </c>
      <c r="E8" s="204" t="s">
        <v>239</v>
      </c>
      <c r="G8" s="254"/>
      <c r="H8" s="246"/>
      <c r="I8" s="185"/>
      <c r="J8" s="145" t="s">
        <v>102</v>
      </c>
      <c r="K8" s="81"/>
    </row>
    <row r="9" spans="1:11" ht="24" customHeight="1">
      <c r="A9" s="188"/>
      <c r="B9" s="153" t="s">
        <v>180</v>
      </c>
      <c r="C9" s="217"/>
      <c r="D9" s="145"/>
      <c r="E9" s="199"/>
      <c r="F9" s="250"/>
      <c r="G9" s="254"/>
      <c r="H9" s="246"/>
      <c r="I9" s="185"/>
      <c r="J9" s="145"/>
      <c r="K9" s="81"/>
    </row>
    <row r="10" spans="1:12" ht="24" customHeight="1">
      <c r="A10" s="188">
        <v>5</v>
      </c>
      <c r="B10" s="435" t="s">
        <v>297</v>
      </c>
      <c r="C10" s="316"/>
      <c r="D10" s="139"/>
      <c r="E10" s="139"/>
      <c r="F10" s="139"/>
      <c r="G10" s="139"/>
      <c r="H10" s="139"/>
      <c r="I10" s="139"/>
      <c r="J10" s="188" t="s">
        <v>159</v>
      </c>
      <c r="L10" s="78"/>
    </row>
    <row r="11" spans="1:12" ht="24.75">
      <c r="A11" s="188"/>
      <c r="B11" s="178" t="s">
        <v>218</v>
      </c>
      <c r="C11" s="155"/>
      <c r="D11" s="139"/>
      <c r="E11" s="139"/>
      <c r="F11" s="139"/>
      <c r="G11" s="139"/>
      <c r="H11" s="139"/>
      <c r="I11" s="139"/>
      <c r="J11" s="139"/>
      <c r="L11" s="78"/>
    </row>
    <row r="12" spans="1:12" ht="24.75">
      <c r="A12" s="188"/>
      <c r="B12" s="180"/>
      <c r="C12" s="328"/>
      <c r="D12" s="139"/>
      <c r="E12" s="139"/>
      <c r="F12" s="139"/>
      <c r="G12" s="139"/>
      <c r="H12" s="139"/>
      <c r="I12" s="139"/>
      <c r="J12" s="139"/>
      <c r="L12" s="78"/>
    </row>
    <row r="13" spans="1:12" ht="22.5">
      <c r="A13" s="78"/>
      <c r="L13" s="78"/>
    </row>
    <row r="14" spans="1:12" ht="24.75">
      <c r="A14" s="78"/>
      <c r="B14" s="415" t="s">
        <v>330</v>
      </c>
      <c r="L14" s="78"/>
    </row>
    <row r="15" ht="22.5">
      <c r="A15" s="78"/>
    </row>
    <row r="16" ht="22.5">
      <c r="A16" s="78"/>
    </row>
  </sheetData>
  <sheetProtection/>
  <mergeCells count="5">
    <mergeCell ref="A2:A3"/>
    <mergeCell ref="B2:C3"/>
    <mergeCell ref="D2:D3"/>
    <mergeCell ref="F2:I2"/>
    <mergeCell ref="J2:J3"/>
  </mergeCells>
  <printOptions horizontalCentered="1"/>
  <pageMargins left="0.11811023622047245" right="0" top="0.7480314960629921" bottom="0.551181102362204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7109375" style="28" customWidth="1"/>
    <col min="2" max="2" width="18.421875" style="1" customWidth="1"/>
    <col min="3" max="3" width="31.00390625" style="1" customWidth="1"/>
    <col min="4" max="4" width="7.421875" style="1" customWidth="1"/>
    <col min="5" max="5" width="7.28125" style="1" customWidth="1"/>
    <col min="6" max="6" width="12.7109375" style="1" customWidth="1"/>
    <col min="7" max="7" width="11.421875" style="1" customWidth="1"/>
    <col min="8" max="8" width="10.28125" style="1" customWidth="1"/>
    <col min="9" max="9" width="7.8515625" style="1" customWidth="1"/>
    <col min="10" max="10" width="8.8515625" style="1" customWidth="1"/>
    <col min="11" max="11" width="13.28125" style="1" customWidth="1"/>
    <col min="12" max="12" width="11.00390625" style="1" customWidth="1"/>
    <col min="13" max="13" width="10.28125" style="1" customWidth="1"/>
    <col min="14" max="14" width="10.28125" style="2" bestFit="1" customWidth="1"/>
    <col min="15" max="15" width="11.8515625" style="2" customWidth="1"/>
    <col min="16" max="16" width="14.28125" style="2" bestFit="1" customWidth="1"/>
    <col min="17" max="29" width="9.140625" style="2" customWidth="1"/>
    <col min="30" max="16384" width="9.140625" style="1" customWidth="1"/>
  </cols>
  <sheetData>
    <row r="1" spans="1:16" ht="23.25" customHeight="1">
      <c r="A1" s="28">
        <v>4</v>
      </c>
      <c r="B1" s="5" t="s">
        <v>64</v>
      </c>
      <c r="D1" s="9"/>
      <c r="E1" s="9"/>
      <c r="F1" s="9"/>
      <c r="G1" s="9"/>
      <c r="M1" s="10"/>
      <c r="O1" s="10"/>
      <c r="P1" s="82"/>
    </row>
    <row r="2" spans="1:29" ht="23.25" customHeight="1">
      <c r="A2" s="2"/>
      <c r="B2" s="548" t="s">
        <v>74</v>
      </c>
      <c r="C2" s="549"/>
      <c r="D2" s="583" t="s">
        <v>7</v>
      </c>
      <c r="E2" s="588"/>
      <c r="F2" s="65" t="s">
        <v>0</v>
      </c>
      <c r="G2" s="598" t="s">
        <v>1</v>
      </c>
      <c r="H2" s="599"/>
      <c r="I2" s="599"/>
      <c r="J2" s="600"/>
      <c r="K2" s="642"/>
      <c r="M2" s="10"/>
      <c r="O2" s="10"/>
      <c r="Y2" s="1"/>
      <c r="Z2" s="1"/>
      <c r="AA2" s="1"/>
      <c r="AB2" s="1"/>
      <c r="AC2" s="1"/>
    </row>
    <row r="3" spans="1:29" ht="23.25" customHeight="1">
      <c r="A3" s="2"/>
      <c r="B3" s="550"/>
      <c r="C3" s="551"/>
      <c r="D3" s="643" t="s">
        <v>8</v>
      </c>
      <c r="E3" s="644"/>
      <c r="F3" s="66" t="s">
        <v>9</v>
      </c>
      <c r="G3" s="291" t="s">
        <v>10</v>
      </c>
      <c r="H3" s="291" t="s">
        <v>30</v>
      </c>
      <c r="I3" s="291" t="s">
        <v>57</v>
      </c>
      <c r="J3" s="522" t="s">
        <v>5</v>
      </c>
      <c r="K3" s="647" t="s">
        <v>2</v>
      </c>
      <c r="M3" s="10"/>
      <c r="O3" s="10"/>
      <c r="Y3" s="1"/>
      <c r="Z3" s="1"/>
      <c r="AA3" s="1"/>
      <c r="AB3" s="1"/>
      <c r="AC3" s="1"/>
    </row>
    <row r="4" spans="1:29" ht="23.25" customHeight="1">
      <c r="A4" s="2"/>
      <c r="B4" s="90"/>
      <c r="C4" s="55"/>
      <c r="D4" s="62"/>
      <c r="E4" s="101"/>
      <c r="F4" s="62"/>
      <c r="G4" s="70"/>
      <c r="H4" s="70"/>
      <c r="I4" s="69"/>
      <c r="J4" s="62"/>
      <c r="K4" s="523"/>
      <c r="M4" s="10"/>
      <c r="O4" s="10"/>
      <c r="Y4" s="1"/>
      <c r="Z4" s="1"/>
      <c r="AA4" s="1"/>
      <c r="AB4" s="1"/>
      <c r="AC4" s="1"/>
    </row>
    <row r="5" spans="1:29" ht="23.25" customHeight="1">
      <c r="A5" s="128"/>
      <c r="B5" s="182" t="s">
        <v>253</v>
      </c>
      <c r="C5" s="240"/>
      <c r="D5" s="153"/>
      <c r="E5" s="645"/>
      <c r="F5" s="419"/>
      <c r="G5" s="257"/>
      <c r="H5" s="258"/>
      <c r="I5" s="258"/>
      <c r="J5" s="258"/>
      <c r="K5" s="646" t="s">
        <v>101</v>
      </c>
      <c r="M5" s="40"/>
      <c r="O5" s="10"/>
      <c r="P5" s="39"/>
      <c r="Q5" s="39"/>
      <c r="R5" s="39"/>
      <c r="S5" s="39"/>
      <c r="T5" s="39"/>
      <c r="V5" s="1"/>
      <c r="Y5" s="1"/>
      <c r="Z5" s="1"/>
      <c r="AA5" s="1"/>
      <c r="AB5" s="1"/>
      <c r="AC5" s="1"/>
    </row>
    <row r="6" spans="1:29" ht="23.25" customHeight="1">
      <c r="A6" s="128"/>
      <c r="B6" s="182" t="s">
        <v>163</v>
      </c>
      <c r="C6" s="240"/>
      <c r="D6" s="153"/>
      <c r="E6" s="645"/>
      <c r="F6" s="419"/>
      <c r="G6" s="257"/>
      <c r="H6" s="258"/>
      <c r="I6" s="258"/>
      <c r="J6" s="258"/>
      <c r="K6" s="646"/>
      <c r="M6" s="40"/>
      <c r="O6" s="10"/>
      <c r="P6" s="39"/>
      <c r="Q6" s="39"/>
      <c r="R6" s="39"/>
      <c r="S6" s="39"/>
      <c r="T6" s="39"/>
      <c r="V6" s="1"/>
      <c r="Y6" s="1"/>
      <c r="Z6" s="1"/>
      <c r="AA6" s="1"/>
      <c r="AB6" s="1"/>
      <c r="AC6" s="1"/>
    </row>
    <row r="7" spans="1:29" ht="23.25" customHeight="1">
      <c r="A7" s="128"/>
      <c r="B7" s="420" t="s">
        <v>254</v>
      </c>
      <c r="C7" s="154"/>
      <c r="D7" s="153"/>
      <c r="E7" s="645"/>
      <c r="F7" s="419"/>
      <c r="G7" s="307"/>
      <c r="H7" s="307"/>
      <c r="I7" s="307"/>
      <c r="J7" s="307"/>
      <c r="K7" s="646" t="s">
        <v>162</v>
      </c>
      <c r="M7" s="40"/>
      <c r="O7" s="10"/>
      <c r="P7" s="39"/>
      <c r="Q7" s="39"/>
      <c r="R7" s="39"/>
      <c r="S7" s="39"/>
      <c r="T7" s="39"/>
      <c r="V7" s="1"/>
      <c r="Y7" s="1"/>
      <c r="Z7" s="1"/>
      <c r="AA7" s="1"/>
      <c r="AB7" s="1"/>
      <c r="AC7" s="1"/>
    </row>
    <row r="8" spans="1:29" ht="23.25" customHeight="1">
      <c r="A8" s="128"/>
      <c r="B8" s="420" t="s">
        <v>164</v>
      </c>
      <c r="C8" s="154"/>
      <c r="D8" s="153"/>
      <c r="E8" s="645"/>
      <c r="F8" s="419"/>
      <c r="G8" s="257"/>
      <c r="H8" s="258"/>
      <c r="I8" s="258"/>
      <c r="J8" s="258"/>
      <c r="K8" s="646"/>
      <c r="M8" s="40"/>
      <c r="O8" s="10"/>
      <c r="P8" s="39"/>
      <c r="Q8" s="39"/>
      <c r="R8" s="39"/>
      <c r="S8" s="39"/>
      <c r="T8" s="39"/>
      <c r="V8" s="1"/>
      <c r="Y8" s="1"/>
      <c r="Z8" s="1"/>
      <c r="AA8" s="1"/>
      <c r="AB8" s="1"/>
      <c r="AC8" s="1"/>
    </row>
    <row r="9" spans="1:29" ht="23.25" customHeight="1">
      <c r="A9" s="128"/>
      <c r="B9" s="641" t="s">
        <v>252</v>
      </c>
      <c r="C9" s="154"/>
      <c r="D9" s="153"/>
      <c r="E9" s="645"/>
      <c r="F9" s="419"/>
      <c r="G9" s="257"/>
      <c r="H9" s="258"/>
      <c r="I9" s="258"/>
      <c r="J9" s="258"/>
      <c r="K9" s="646" t="s">
        <v>246</v>
      </c>
      <c r="M9" s="40"/>
      <c r="O9" s="10"/>
      <c r="P9" s="39"/>
      <c r="Q9" s="39"/>
      <c r="R9" s="39"/>
      <c r="S9" s="39"/>
      <c r="T9" s="39"/>
      <c r="V9" s="1"/>
      <c r="Y9" s="1"/>
      <c r="Z9" s="1"/>
      <c r="AA9" s="1"/>
      <c r="AB9" s="1"/>
      <c r="AC9" s="1"/>
    </row>
    <row r="10" spans="1:29" ht="23.25" customHeight="1">
      <c r="A10" s="128"/>
      <c r="B10" s="255"/>
      <c r="C10" s="154"/>
      <c r="D10" s="153"/>
      <c r="E10" s="256"/>
      <c r="F10" s="188"/>
      <c r="G10" s="257"/>
      <c r="H10" s="258"/>
      <c r="I10" s="258"/>
      <c r="J10" s="258"/>
      <c r="K10" s="259"/>
      <c r="M10" s="40"/>
      <c r="O10" s="10"/>
      <c r="P10" s="39"/>
      <c r="Q10" s="39"/>
      <c r="R10" s="39"/>
      <c r="S10" s="39"/>
      <c r="T10" s="39"/>
      <c r="V10" s="1"/>
      <c r="Y10" s="1"/>
      <c r="Z10" s="1"/>
      <c r="AA10" s="1"/>
      <c r="AB10" s="1"/>
      <c r="AC10" s="1"/>
    </row>
    <row r="11" spans="1:29" ht="23.25" customHeight="1">
      <c r="A11" s="128"/>
      <c r="B11" s="260"/>
      <c r="C11" s="154"/>
      <c r="D11" s="153"/>
      <c r="E11" s="261"/>
      <c r="F11" s="259"/>
      <c r="G11" s="262"/>
      <c r="H11" s="262"/>
      <c r="I11" s="262"/>
      <c r="J11" s="258"/>
      <c r="K11" s="259"/>
      <c r="M11" s="40"/>
      <c r="O11" s="10"/>
      <c r="P11" s="39"/>
      <c r="Q11" s="39"/>
      <c r="R11" s="39"/>
      <c r="S11" s="39"/>
      <c r="T11" s="39"/>
      <c r="V11" s="1"/>
      <c r="Y11" s="1"/>
      <c r="Z11" s="1"/>
      <c r="AA11" s="1"/>
      <c r="AB11" s="1"/>
      <c r="AC11" s="1"/>
    </row>
    <row r="12" spans="1:29" ht="23.25" customHeight="1">
      <c r="A12" s="103"/>
      <c r="B12" s="232"/>
      <c r="C12" s="154"/>
      <c r="D12" s="153"/>
      <c r="E12" s="264"/>
      <c r="F12" s="212"/>
      <c r="G12" s="263"/>
      <c r="H12" s="263"/>
      <c r="I12" s="263"/>
      <c r="J12" s="258"/>
      <c r="K12" s="209"/>
      <c r="M12" s="40"/>
      <c r="O12" s="10"/>
      <c r="P12" s="39"/>
      <c r="Q12" s="39"/>
      <c r="R12" s="39"/>
      <c r="S12" s="39"/>
      <c r="T12" s="39"/>
      <c r="V12" s="1"/>
      <c r="Y12" s="1"/>
      <c r="Z12" s="1"/>
      <c r="AA12" s="1"/>
      <c r="AB12" s="1"/>
      <c r="AC12" s="1"/>
    </row>
    <row r="13" spans="1:29" ht="23.25" customHeight="1">
      <c r="A13" s="103"/>
      <c r="B13" s="260"/>
      <c r="C13" s="154"/>
      <c r="D13" s="153"/>
      <c r="E13" s="261"/>
      <c r="F13" s="259"/>
      <c r="G13" s="265"/>
      <c r="H13" s="263"/>
      <c r="I13" s="263"/>
      <c r="J13" s="258"/>
      <c r="K13" s="259"/>
      <c r="M13" s="40"/>
      <c r="O13" s="10"/>
      <c r="P13" s="39"/>
      <c r="Q13" s="39"/>
      <c r="R13" s="39"/>
      <c r="S13" s="39"/>
      <c r="T13" s="39"/>
      <c r="V13" s="1"/>
      <c r="Y13" s="1"/>
      <c r="Z13" s="1"/>
      <c r="AA13" s="1"/>
      <c r="AB13" s="1"/>
      <c r="AC13" s="1"/>
    </row>
    <row r="14" spans="1:29" ht="23.25" customHeight="1">
      <c r="A14" s="127"/>
      <c r="B14" s="214" t="s">
        <v>6</v>
      </c>
      <c r="C14" s="46"/>
      <c r="D14" s="46"/>
      <c r="E14" s="46"/>
      <c r="F14" s="119"/>
      <c r="G14" s="184"/>
      <c r="H14" s="348"/>
      <c r="I14" s="348"/>
      <c r="J14" s="287"/>
      <c r="K14" s="23"/>
      <c r="M14" s="2"/>
      <c r="Y14" s="1"/>
      <c r="Z14" s="1"/>
      <c r="AA14" s="1"/>
      <c r="AB14" s="1"/>
      <c r="AC14" s="1"/>
    </row>
    <row r="15" spans="1:3" ht="24.75">
      <c r="A15" s="32"/>
      <c r="B15" s="35"/>
      <c r="C15" s="35"/>
    </row>
    <row r="16" spans="1:13" s="2" customFormat="1" ht="24.75">
      <c r="A16" s="28"/>
      <c r="B16" s="415" t="s">
        <v>329</v>
      </c>
      <c r="C16" s="35"/>
      <c r="D16" s="1"/>
      <c r="E16" s="1"/>
      <c r="F16" s="1"/>
      <c r="H16" s="1"/>
      <c r="I16" s="1"/>
      <c r="J16" s="52"/>
      <c r="K16" s="1"/>
      <c r="M16" s="1"/>
    </row>
  </sheetData>
  <sheetProtection/>
  <mergeCells count="4">
    <mergeCell ref="B2:C3"/>
    <mergeCell ref="D2:E2"/>
    <mergeCell ref="G2:J2"/>
    <mergeCell ref="D3:E3"/>
  </mergeCells>
  <printOptions horizontalCentered="1"/>
  <pageMargins left="0.35433070866141736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2"/>
  <sheetViews>
    <sheetView zoomScaleSheetLayoutView="120" zoomScalePageLayoutView="0" workbookViewId="0" topLeftCell="A23">
      <selection activeCell="C42" sqref="C42"/>
    </sheetView>
  </sheetViews>
  <sheetFormatPr defaultColWidth="9.140625" defaultRowHeight="12.75"/>
  <cols>
    <col min="1" max="1" width="3.57421875" style="2" customWidth="1"/>
    <col min="2" max="2" width="3.7109375" style="2" customWidth="1"/>
    <col min="3" max="3" width="12.140625" style="8" customWidth="1"/>
    <col min="4" max="4" width="12.57421875" style="2" customWidth="1"/>
    <col min="5" max="5" width="32.00390625" style="2" customWidth="1"/>
    <col min="6" max="6" width="11.8515625" style="2" customWidth="1"/>
    <col min="7" max="7" width="9.7109375" style="2" customWidth="1"/>
    <col min="8" max="8" width="10.57421875" style="2" customWidth="1"/>
    <col min="9" max="9" width="8.57421875" style="2" customWidth="1"/>
    <col min="10" max="10" width="7.00390625" style="2" customWidth="1"/>
    <col min="11" max="11" width="11.421875" style="2" bestFit="1" customWidth="1"/>
    <col min="12" max="12" width="12.57421875" style="2" customWidth="1"/>
    <col min="13" max="13" width="9.140625" style="2" customWidth="1"/>
    <col min="14" max="16384" width="9.140625" style="1" customWidth="1"/>
  </cols>
  <sheetData>
    <row r="1" spans="1:12" ht="23.25" customHeight="1">
      <c r="A1" s="10"/>
      <c r="B1" s="37" t="s">
        <v>85</v>
      </c>
      <c r="C1" s="37"/>
      <c r="D1" s="37"/>
      <c r="E1" s="37"/>
      <c r="G1" s="37"/>
      <c r="H1" s="37"/>
      <c r="I1" s="37"/>
      <c r="J1" s="37"/>
      <c r="K1" s="37"/>
      <c r="L1" s="37"/>
    </row>
    <row r="2" spans="1:16" s="5" customFormat="1" ht="23.25" customHeight="1">
      <c r="A2" s="28">
        <v>1</v>
      </c>
      <c r="B2" s="457" t="s">
        <v>333</v>
      </c>
      <c r="C2" s="6"/>
      <c r="D2" s="6"/>
      <c r="E2" s="6"/>
      <c r="F2" s="6"/>
      <c r="G2" s="6"/>
      <c r="H2" s="6"/>
      <c r="I2" s="6"/>
      <c r="J2" s="6"/>
      <c r="K2" s="6"/>
      <c r="L2" s="6"/>
      <c r="M2" s="3"/>
      <c r="N2" s="4"/>
      <c r="O2" s="4"/>
      <c r="P2" s="4"/>
    </row>
    <row r="3" spans="1:15" ht="25.5" customHeight="1">
      <c r="A3" s="11">
        <v>4</v>
      </c>
      <c r="B3" s="545" t="s">
        <v>91</v>
      </c>
      <c r="C3" s="545"/>
      <c r="D3" s="545"/>
      <c r="E3" s="545"/>
      <c r="N3" s="2"/>
      <c r="O3" s="2"/>
    </row>
    <row r="4" spans="2:15" ht="25.5" customHeight="1">
      <c r="B4" s="548" t="s">
        <v>4</v>
      </c>
      <c r="C4" s="549"/>
      <c r="D4" s="549"/>
      <c r="E4" s="549"/>
      <c r="F4" s="92" t="s">
        <v>7</v>
      </c>
      <c r="G4" s="67" t="s">
        <v>0</v>
      </c>
      <c r="H4" s="541" t="s">
        <v>1</v>
      </c>
      <c r="I4" s="541"/>
      <c r="J4" s="541"/>
      <c r="K4" s="541"/>
      <c r="L4" s="546" t="s">
        <v>2</v>
      </c>
      <c r="N4" s="2"/>
      <c r="O4" s="2"/>
    </row>
    <row r="5" spans="2:15" ht="25.5" customHeight="1">
      <c r="B5" s="550"/>
      <c r="C5" s="551"/>
      <c r="D5" s="551"/>
      <c r="E5" s="551"/>
      <c r="F5" s="93" t="s">
        <v>8</v>
      </c>
      <c r="G5" s="93" t="s">
        <v>9</v>
      </c>
      <c r="H5" s="95" t="s">
        <v>10</v>
      </c>
      <c r="I5" s="95" t="s">
        <v>30</v>
      </c>
      <c r="J5" s="95" t="s">
        <v>57</v>
      </c>
      <c r="K5" s="92" t="s">
        <v>5</v>
      </c>
      <c r="L5" s="547"/>
      <c r="N5" s="2"/>
      <c r="O5" s="2"/>
    </row>
    <row r="6" spans="2:15" ht="22.5" customHeight="1">
      <c r="B6" s="552"/>
      <c r="C6" s="553"/>
      <c r="D6" s="553"/>
      <c r="E6" s="553"/>
      <c r="F6" s="58"/>
      <c r="G6" s="94"/>
      <c r="H6" s="58"/>
      <c r="I6" s="58"/>
      <c r="J6" s="58"/>
      <c r="K6" s="58"/>
      <c r="L6" s="45"/>
      <c r="N6" s="2"/>
      <c r="O6" s="2"/>
    </row>
    <row r="7" spans="2:15" ht="22.5" customHeight="1">
      <c r="B7" s="309" t="s">
        <v>221</v>
      </c>
      <c r="C7" s="303" t="s">
        <v>184</v>
      </c>
      <c r="D7" s="55"/>
      <c r="E7" s="240"/>
      <c r="F7" s="203" t="s">
        <v>207</v>
      </c>
      <c r="G7" s="203" t="s">
        <v>208</v>
      </c>
      <c r="H7" s="524">
        <v>500000</v>
      </c>
      <c r="I7" s="207"/>
      <c r="J7" s="342"/>
      <c r="K7" s="342">
        <f>H7+I7+J7</f>
        <v>500000</v>
      </c>
      <c r="L7" s="341" t="s">
        <v>192</v>
      </c>
      <c r="N7" s="2"/>
      <c r="O7" s="2"/>
    </row>
    <row r="8" spans="2:15" ht="22.5" customHeight="1">
      <c r="B8" s="302" t="s">
        <v>222</v>
      </c>
      <c r="C8" s="303" t="s">
        <v>140</v>
      </c>
      <c r="D8" s="301"/>
      <c r="E8" s="318"/>
      <c r="F8" s="336" t="s">
        <v>182</v>
      </c>
      <c r="G8" s="337" t="s">
        <v>181</v>
      </c>
      <c r="H8" s="300">
        <v>172130</v>
      </c>
      <c r="I8" s="134"/>
      <c r="J8" s="306"/>
      <c r="K8" s="308">
        <f>H8+I8+J8</f>
        <v>172130</v>
      </c>
      <c r="L8" s="27" t="s">
        <v>138</v>
      </c>
      <c r="N8" s="2"/>
      <c r="O8" s="2"/>
    </row>
    <row r="9" spans="2:15" ht="22.5" customHeight="1">
      <c r="B9" s="302"/>
      <c r="C9" s="304" t="s">
        <v>141</v>
      </c>
      <c r="D9" s="301"/>
      <c r="E9" s="318"/>
      <c r="F9" s="153"/>
      <c r="G9" s="207"/>
      <c r="H9" s="179"/>
      <c r="I9" s="134"/>
      <c r="J9" s="62"/>
      <c r="K9" s="308"/>
      <c r="L9" s="27"/>
      <c r="N9" s="2"/>
      <c r="O9" s="2"/>
    </row>
    <row r="10" spans="2:15" ht="22.5" customHeight="1">
      <c r="B10" s="302" t="s">
        <v>223</v>
      </c>
      <c r="C10" s="304" t="s">
        <v>142</v>
      </c>
      <c r="D10" s="301"/>
      <c r="E10" s="318"/>
      <c r="F10" s="201" t="s">
        <v>185</v>
      </c>
      <c r="G10" s="145" t="s">
        <v>195</v>
      </c>
      <c r="H10" s="300">
        <v>247080</v>
      </c>
      <c r="I10" s="134"/>
      <c r="J10" s="330"/>
      <c r="K10" s="308">
        <f aca="true" t="shared" si="0" ref="K10:K26">H10+I10+J10</f>
        <v>247080</v>
      </c>
      <c r="L10" s="134" t="s">
        <v>158</v>
      </c>
      <c r="N10" s="2"/>
      <c r="O10" s="2"/>
    </row>
    <row r="11" spans="2:15" ht="22.5" customHeight="1">
      <c r="B11" s="302"/>
      <c r="C11" s="304" t="s">
        <v>143</v>
      </c>
      <c r="D11" s="301"/>
      <c r="E11" s="301"/>
      <c r="F11" s="106" t="s">
        <v>189</v>
      </c>
      <c r="G11" s="208"/>
      <c r="H11" s="62"/>
      <c r="I11" s="62"/>
      <c r="J11" s="62"/>
      <c r="K11" s="308"/>
      <c r="L11" s="27"/>
      <c r="N11" s="2"/>
      <c r="O11" s="2"/>
    </row>
    <row r="12" spans="2:15" ht="22.5" customHeight="1">
      <c r="B12" s="302"/>
      <c r="C12" s="304" t="s">
        <v>144</v>
      </c>
      <c r="D12" s="301"/>
      <c r="E12" s="301"/>
      <c r="F12" s="62" t="s">
        <v>190</v>
      </c>
      <c r="G12" s="208"/>
      <c r="H12" s="62"/>
      <c r="I12" s="62"/>
      <c r="J12" s="62"/>
      <c r="K12" s="308"/>
      <c r="L12" s="27"/>
      <c r="N12" s="2"/>
      <c r="O12" s="2"/>
    </row>
    <row r="13" spans="2:15" ht="22.5" customHeight="1">
      <c r="B13" s="302" t="s">
        <v>224</v>
      </c>
      <c r="C13" s="304" t="s">
        <v>153</v>
      </c>
      <c r="D13" s="301"/>
      <c r="E13" s="301"/>
      <c r="F13" s="338" t="s">
        <v>187</v>
      </c>
      <c r="G13" s="341" t="s">
        <v>196</v>
      </c>
      <c r="H13" s="306">
        <v>110000</v>
      </c>
      <c r="I13" s="62"/>
      <c r="J13" s="306"/>
      <c r="K13" s="308">
        <f t="shared" si="0"/>
        <v>110000</v>
      </c>
      <c r="L13" s="27" t="s">
        <v>138</v>
      </c>
      <c r="N13" s="2"/>
      <c r="O13" s="2"/>
    </row>
    <row r="14" spans="2:15" ht="22.5" customHeight="1">
      <c r="B14" s="302"/>
      <c r="C14" s="304" t="s">
        <v>188</v>
      </c>
      <c r="D14" s="301"/>
      <c r="E14" s="301"/>
      <c r="F14" s="339" t="s">
        <v>186</v>
      </c>
      <c r="G14" s="341" t="s">
        <v>197</v>
      </c>
      <c r="H14" s="306"/>
      <c r="I14" s="62"/>
      <c r="J14" s="306"/>
      <c r="K14" s="308"/>
      <c r="L14" s="27"/>
      <c r="N14" s="2"/>
      <c r="O14" s="2"/>
    </row>
    <row r="15" spans="2:15" ht="22.5" customHeight="1">
      <c r="B15" s="302" t="s">
        <v>225</v>
      </c>
      <c r="C15" s="190" t="s">
        <v>154</v>
      </c>
      <c r="D15" s="190"/>
      <c r="E15" s="190"/>
      <c r="F15" s="199" t="s">
        <v>193</v>
      </c>
      <c r="G15" s="341" t="s">
        <v>198</v>
      </c>
      <c r="H15" s="300">
        <v>26110</v>
      </c>
      <c r="I15" s="179"/>
      <c r="J15" s="319"/>
      <c r="K15" s="288">
        <f>H15+I15+J15</f>
        <v>26110</v>
      </c>
      <c r="L15" s="134" t="s">
        <v>156</v>
      </c>
      <c r="N15" s="2"/>
      <c r="O15" s="2"/>
    </row>
    <row r="16" spans="2:15" ht="22.5" customHeight="1">
      <c r="B16" s="302"/>
      <c r="C16" s="315" t="s">
        <v>155</v>
      </c>
      <c r="D16" s="318"/>
      <c r="E16" s="318"/>
      <c r="F16" s="153"/>
      <c r="G16" s="145"/>
      <c r="I16" s="153"/>
      <c r="J16" s="153"/>
      <c r="K16" s="153"/>
      <c r="L16" s="23"/>
      <c r="N16" s="2"/>
      <c r="O16" s="2"/>
    </row>
    <row r="17" spans="2:15" ht="22.5" customHeight="1">
      <c r="B17" s="302" t="s">
        <v>226</v>
      </c>
      <c r="C17" s="315" t="s">
        <v>157</v>
      </c>
      <c r="D17" s="318"/>
      <c r="E17" s="318"/>
      <c r="F17" s="203" t="s">
        <v>194</v>
      </c>
      <c r="G17" s="145" t="s">
        <v>195</v>
      </c>
      <c r="H17" s="300">
        <v>21900</v>
      </c>
      <c r="I17" s="179"/>
      <c r="J17" s="319"/>
      <c r="K17" s="286">
        <f t="shared" si="0"/>
        <v>21900</v>
      </c>
      <c r="L17" s="134" t="s">
        <v>158</v>
      </c>
      <c r="N17" s="2"/>
      <c r="O17" s="2"/>
    </row>
    <row r="18" spans="2:15" ht="22.5" customHeight="1">
      <c r="B18" s="302" t="s">
        <v>227</v>
      </c>
      <c r="C18" s="315" t="s">
        <v>165</v>
      </c>
      <c r="D18" s="318"/>
      <c r="E18" s="318"/>
      <c r="F18" s="202" t="s">
        <v>199</v>
      </c>
      <c r="G18" s="145" t="s">
        <v>200</v>
      </c>
      <c r="H18" s="319">
        <v>30000</v>
      </c>
      <c r="I18" s="179"/>
      <c r="J18" s="319"/>
      <c r="K18" s="286">
        <f t="shared" si="0"/>
        <v>30000</v>
      </c>
      <c r="L18" s="134" t="s">
        <v>166</v>
      </c>
      <c r="N18" s="2"/>
      <c r="O18" s="2"/>
    </row>
    <row r="19" spans="2:15" ht="22.5" customHeight="1">
      <c r="B19" s="302" t="s">
        <v>228</v>
      </c>
      <c r="C19" s="315" t="s">
        <v>167</v>
      </c>
      <c r="D19" s="318"/>
      <c r="E19" s="318"/>
      <c r="F19" s="201" t="s">
        <v>201</v>
      </c>
      <c r="G19" s="145"/>
      <c r="H19" s="320">
        <v>6000</v>
      </c>
      <c r="I19" s="321"/>
      <c r="J19" s="320"/>
      <c r="K19" s="310">
        <f t="shared" si="0"/>
        <v>6000</v>
      </c>
      <c r="L19" s="322" t="s">
        <v>168</v>
      </c>
      <c r="N19" s="2"/>
      <c r="O19" s="2"/>
    </row>
    <row r="20" spans="2:15" ht="22.5" customHeight="1">
      <c r="B20" s="302" t="s">
        <v>229</v>
      </c>
      <c r="C20" s="542" t="s">
        <v>170</v>
      </c>
      <c r="D20" s="543"/>
      <c r="E20" s="544"/>
      <c r="F20" s="203" t="s">
        <v>202</v>
      </c>
      <c r="G20" s="145" t="s">
        <v>200</v>
      </c>
      <c r="H20" s="319">
        <v>30600</v>
      </c>
      <c r="I20" s="179"/>
      <c r="J20" s="319"/>
      <c r="K20" s="286">
        <f t="shared" si="0"/>
        <v>30600</v>
      </c>
      <c r="L20" s="134" t="s">
        <v>169</v>
      </c>
      <c r="N20" s="2"/>
      <c r="O20" s="2"/>
    </row>
    <row r="21" spans="2:15" ht="22.5" customHeight="1">
      <c r="B21" s="302"/>
      <c r="C21" s="315" t="s">
        <v>171</v>
      </c>
      <c r="D21" s="318"/>
      <c r="E21" s="318"/>
      <c r="F21" s="153"/>
      <c r="G21" s="145"/>
      <c r="H21" s="179"/>
      <c r="I21" s="179"/>
      <c r="J21" s="179"/>
      <c r="K21" s="286"/>
      <c r="L21" s="134"/>
      <c r="N21" s="2"/>
      <c r="O21" s="2"/>
    </row>
    <row r="22" spans="2:15" ht="24" customHeight="1">
      <c r="B22" s="548" t="s">
        <v>4</v>
      </c>
      <c r="C22" s="549"/>
      <c r="D22" s="549"/>
      <c r="E22" s="554"/>
      <c r="F22" s="92" t="s">
        <v>7</v>
      </c>
      <c r="G22" s="67" t="s">
        <v>0</v>
      </c>
      <c r="H22" s="541" t="s">
        <v>1</v>
      </c>
      <c r="I22" s="541"/>
      <c r="J22" s="541"/>
      <c r="K22" s="541"/>
      <c r="L22" s="546" t="s">
        <v>2</v>
      </c>
      <c r="N22" s="2"/>
      <c r="O22" s="2"/>
    </row>
    <row r="23" spans="2:15" ht="24" customHeight="1">
      <c r="B23" s="552"/>
      <c r="C23" s="553"/>
      <c r="D23" s="553"/>
      <c r="E23" s="555"/>
      <c r="F23" s="93" t="s">
        <v>8</v>
      </c>
      <c r="G23" s="93" t="s">
        <v>9</v>
      </c>
      <c r="H23" s="95" t="s">
        <v>10</v>
      </c>
      <c r="I23" s="95" t="s">
        <v>30</v>
      </c>
      <c r="J23" s="95" t="s">
        <v>57</v>
      </c>
      <c r="K23" s="92" t="s">
        <v>5</v>
      </c>
      <c r="L23" s="547"/>
      <c r="N23" s="2"/>
      <c r="O23" s="2"/>
    </row>
    <row r="24" spans="2:15" ht="24" customHeight="1">
      <c r="B24" s="302" t="s">
        <v>230</v>
      </c>
      <c r="C24" s="556" t="s">
        <v>203</v>
      </c>
      <c r="D24" s="556"/>
      <c r="E24" s="557"/>
      <c r="F24" s="323" t="s">
        <v>204</v>
      </c>
      <c r="G24" s="318" t="s">
        <v>195</v>
      </c>
      <c r="H24" s="312">
        <v>6000</v>
      </c>
      <c r="I24" s="324"/>
      <c r="J24" s="320"/>
      <c r="K24" s="310">
        <f t="shared" si="0"/>
        <v>6000</v>
      </c>
      <c r="L24" s="311" t="s">
        <v>172</v>
      </c>
      <c r="N24" s="2"/>
      <c r="O24" s="2"/>
    </row>
    <row r="25" spans="2:15" ht="24" customHeight="1">
      <c r="B25" s="302" t="s">
        <v>231</v>
      </c>
      <c r="C25" s="558" t="s">
        <v>205</v>
      </c>
      <c r="D25" s="558"/>
      <c r="E25" s="559"/>
      <c r="F25" s="323" t="s">
        <v>204</v>
      </c>
      <c r="G25" s="318" t="s">
        <v>195</v>
      </c>
      <c r="H25" s="312">
        <v>26700</v>
      </c>
      <c r="I25" s="324"/>
      <c r="J25" s="320"/>
      <c r="K25" s="310">
        <f t="shared" si="0"/>
        <v>26700</v>
      </c>
      <c r="L25" s="322" t="s">
        <v>172</v>
      </c>
      <c r="N25" s="2"/>
      <c r="O25" s="2"/>
    </row>
    <row r="26" spans="2:15" ht="24" customHeight="1">
      <c r="B26" s="302" t="s">
        <v>232</v>
      </c>
      <c r="C26" s="558" t="s">
        <v>173</v>
      </c>
      <c r="D26" s="558"/>
      <c r="E26" s="559"/>
      <c r="F26" s="343" t="s">
        <v>206</v>
      </c>
      <c r="G26" s="318" t="s">
        <v>219</v>
      </c>
      <c r="H26" s="312">
        <v>10120</v>
      </c>
      <c r="I26" s="324"/>
      <c r="J26" s="320"/>
      <c r="K26" s="310">
        <f t="shared" si="0"/>
        <v>10120</v>
      </c>
      <c r="L26" s="322" t="s">
        <v>172</v>
      </c>
      <c r="N26" s="2"/>
      <c r="O26" s="2"/>
    </row>
    <row r="27" spans="2:15" ht="24" customHeight="1">
      <c r="B27" s="302" t="s">
        <v>233</v>
      </c>
      <c r="C27" s="315" t="s">
        <v>297</v>
      </c>
      <c r="D27" s="327"/>
      <c r="E27" s="317"/>
      <c r="F27" s="134" t="s">
        <v>220</v>
      </c>
      <c r="G27" s="145" t="s">
        <v>239</v>
      </c>
      <c r="H27" s="454">
        <v>62000</v>
      </c>
      <c r="I27" s="534">
        <v>125000</v>
      </c>
      <c r="J27" s="442"/>
      <c r="K27" s="278">
        <f>H27+I27</f>
        <v>187000</v>
      </c>
      <c r="L27" s="145" t="s">
        <v>159</v>
      </c>
      <c r="N27" s="2"/>
      <c r="O27" s="2"/>
    </row>
    <row r="28" spans="2:15" ht="24" customHeight="1">
      <c r="B28" s="561" t="s">
        <v>336</v>
      </c>
      <c r="C28" s="558"/>
      <c r="D28" s="558"/>
      <c r="E28" s="559"/>
      <c r="F28" s="134"/>
      <c r="G28" s="215"/>
      <c r="H28" s="319"/>
      <c r="I28" s="458"/>
      <c r="J28" s="459"/>
      <c r="K28" s="287"/>
      <c r="L28" s="145"/>
      <c r="N28" s="2"/>
      <c r="O28" s="2"/>
    </row>
    <row r="29" spans="2:15" ht="24" customHeight="1">
      <c r="B29" s="302" t="s">
        <v>301</v>
      </c>
      <c r="C29" s="562" t="s">
        <v>355</v>
      </c>
      <c r="D29" s="558"/>
      <c r="E29" s="559"/>
      <c r="F29" s="134" t="s">
        <v>220</v>
      </c>
      <c r="G29" s="318" t="s">
        <v>354</v>
      </c>
      <c r="H29" s="23"/>
      <c r="I29" s="533">
        <v>111500</v>
      </c>
      <c r="J29" s="319"/>
      <c r="K29" s="286">
        <f>SUM(H29:J29)</f>
        <v>111500</v>
      </c>
      <c r="L29" s="134" t="s">
        <v>162</v>
      </c>
      <c r="N29" s="2"/>
      <c r="O29" s="2"/>
    </row>
    <row r="30" spans="2:15" ht="24" customHeight="1">
      <c r="B30" s="302"/>
      <c r="C30" s="315" t="s">
        <v>379</v>
      </c>
      <c r="D30" s="318"/>
      <c r="E30" s="318"/>
      <c r="F30" s="23"/>
      <c r="G30" s="215"/>
      <c r="H30" s="179"/>
      <c r="I30" s="179"/>
      <c r="J30" s="179"/>
      <c r="K30" s="286"/>
      <c r="L30" s="134"/>
      <c r="N30" s="2"/>
      <c r="O30" s="2"/>
    </row>
    <row r="31" spans="2:15" ht="24" customHeight="1">
      <c r="B31" s="525" t="s">
        <v>303</v>
      </c>
      <c r="C31" s="526" t="s">
        <v>353</v>
      </c>
      <c r="D31" s="527"/>
      <c r="E31" s="527"/>
      <c r="F31" s="491"/>
      <c r="G31" s="528"/>
      <c r="H31" s="529">
        <v>5000</v>
      </c>
      <c r="I31" s="70"/>
      <c r="J31" s="70"/>
      <c r="K31" s="530">
        <v>5000</v>
      </c>
      <c r="L31" s="371" t="s">
        <v>162</v>
      </c>
      <c r="N31" s="2"/>
      <c r="O31" s="2"/>
    </row>
    <row r="32" spans="2:15" ht="24" customHeight="1">
      <c r="B32" s="525" t="s">
        <v>304</v>
      </c>
      <c r="C32" s="526" t="s">
        <v>302</v>
      </c>
      <c r="D32" s="527"/>
      <c r="E32" s="527"/>
      <c r="F32" s="491"/>
      <c r="G32" s="528"/>
      <c r="H32" s="70"/>
      <c r="I32" s="533">
        <v>458900</v>
      </c>
      <c r="J32" s="70"/>
      <c r="K32" s="530">
        <f aca="true" t="shared" si="1" ref="K32:K38">H32+I32+J32</f>
        <v>458900</v>
      </c>
      <c r="L32" s="371" t="s">
        <v>357</v>
      </c>
      <c r="N32" s="2"/>
      <c r="O32" s="2"/>
    </row>
    <row r="33" spans="2:15" ht="24" customHeight="1">
      <c r="B33" s="525" t="s">
        <v>305</v>
      </c>
      <c r="C33" s="629" t="s">
        <v>313</v>
      </c>
      <c r="D33" s="527"/>
      <c r="E33" s="527"/>
      <c r="F33" s="491"/>
      <c r="G33" s="528"/>
      <c r="H33" s="70"/>
      <c r="I33" s="531">
        <v>30000</v>
      </c>
      <c r="J33" s="70"/>
      <c r="K33" s="530">
        <f t="shared" si="1"/>
        <v>30000</v>
      </c>
      <c r="L33" s="69" t="s">
        <v>168</v>
      </c>
      <c r="N33" s="2"/>
      <c r="O33" s="2"/>
    </row>
    <row r="34" spans="2:15" ht="24" customHeight="1">
      <c r="B34" s="525" t="s">
        <v>307</v>
      </c>
      <c r="C34" s="526" t="s">
        <v>306</v>
      </c>
      <c r="D34" s="527"/>
      <c r="E34" s="532"/>
      <c r="F34" s="491"/>
      <c r="G34" s="528"/>
      <c r="H34" s="70"/>
      <c r="I34" s="531">
        <v>90000</v>
      </c>
      <c r="J34" s="70"/>
      <c r="K34" s="530">
        <f t="shared" si="1"/>
        <v>90000</v>
      </c>
      <c r="L34" s="69" t="s">
        <v>139</v>
      </c>
      <c r="N34" s="2"/>
      <c r="O34" s="2"/>
    </row>
    <row r="35" spans="2:15" ht="24" customHeight="1">
      <c r="B35" s="525" t="s">
        <v>314</v>
      </c>
      <c r="C35" s="526" t="s">
        <v>356</v>
      </c>
      <c r="D35" s="527"/>
      <c r="E35" s="527"/>
      <c r="F35" s="491"/>
      <c r="G35" s="528"/>
      <c r="H35" s="70"/>
      <c r="I35" s="531">
        <v>99200</v>
      </c>
      <c r="J35" s="70"/>
      <c r="K35" s="530">
        <f t="shared" si="1"/>
        <v>99200</v>
      </c>
      <c r="L35" s="371" t="s">
        <v>158</v>
      </c>
      <c r="N35" s="2"/>
      <c r="O35" s="2"/>
    </row>
    <row r="36" spans="2:15" ht="24" customHeight="1">
      <c r="B36" s="525" t="s">
        <v>352</v>
      </c>
      <c r="C36" s="526" t="s">
        <v>308</v>
      </c>
      <c r="D36" s="527"/>
      <c r="E36" s="527"/>
      <c r="F36" s="491"/>
      <c r="G36" s="528"/>
      <c r="H36" s="70"/>
      <c r="I36" s="531">
        <v>10000</v>
      </c>
      <c r="J36" s="70"/>
      <c r="K36" s="530">
        <f t="shared" si="1"/>
        <v>10000</v>
      </c>
      <c r="L36" s="69" t="s">
        <v>351</v>
      </c>
      <c r="N36" s="2"/>
      <c r="O36" s="2"/>
    </row>
    <row r="37" spans="2:15" ht="24" customHeight="1">
      <c r="B37" s="525" t="s">
        <v>359</v>
      </c>
      <c r="C37" s="526" t="s">
        <v>360</v>
      </c>
      <c r="D37" s="527"/>
      <c r="E37" s="527"/>
      <c r="F37" s="491"/>
      <c r="G37" s="528"/>
      <c r="H37" s="70"/>
      <c r="I37" s="531">
        <v>80000</v>
      </c>
      <c r="J37" s="70"/>
      <c r="K37" s="530">
        <f t="shared" si="1"/>
        <v>80000</v>
      </c>
      <c r="L37" s="69" t="s">
        <v>361</v>
      </c>
      <c r="N37" s="2"/>
      <c r="O37" s="2"/>
    </row>
    <row r="38" spans="2:15" ht="24" customHeight="1">
      <c r="B38" s="525" t="s">
        <v>362</v>
      </c>
      <c r="C38" s="526" t="s">
        <v>372</v>
      </c>
      <c r="D38" s="527"/>
      <c r="E38" s="527"/>
      <c r="F38" s="491"/>
      <c r="G38" s="528"/>
      <c r="H38" s="70"/>
      <c r="I38" s="531">
        <v>365000</v>
      </c>
      <c r="J38" s="70"/>
      <c r="K38" s="530">
        <f t="shared" si="1"/>
        <v>365000</v>
      </c>
      <c r="L38" s="69" t="s">
        <v>166</v>
      </c>
      <c r="N38" s="2"/>
      <c r="O38" s="2"/>
    </row>
    <row r="39" spans="2:15" ht="24" customHeight="1">
      <c r="B39" s="525" t="s">
        <v>363</v>
      </c>
      <c r="C39" s="526" t="s">
        <v>370</v>
      </c>
      <c r="D39" s="527"/>
      <c r="E39" s="527"/>
      <c r="F39" s="491"/>
      <c r="G39" s="528"/>
      <c r="H39" s="70"/>
      <c r="I39" s="531">
        <v>87000</v>
      </c>
      <c r="J39" s="70"/>
      <c r="K39" s="530">
        <f>SUM(I39:J39)</f>
        <v>87000</v>
      </c>
      <c r="L39" s="69" t="s">
        <v>166</v>
      </c>
      <c r="N39" s="2"/>
      <c r="O39" s="2"/>
    </row>
    <row r="40" spans="2:15" ht="24" customHeight="1">
      <c r="B40" s="525" t="s">
        <v>365</v>
      </c>
      <c r="C40" s="628" t="s">
        <v>371</v>
      </c>
      <c r="D40" s="527"/>
      <c r="E40" s="527"/>
      <c r="F40" s="491"/>
      <c r="G40" s="528"/>
      <c r="H40" s="70"/>
      <c r="I40" s="531">
        <v>620000</v>
      </c>
      <c r="J40" s="70"/>
      <c r="K40" s="530">
        <f>SUM(I40:J40)</f>
        <v>620000</v>
      </c>
      <c r="L40" s="69" t="s">
        <v>166</v>
      </c>
      <c r="N40" s="2"/>
      <c r="O40" s="2"/>
    </row>
    <row r="41" spans="2:15" ht="24" customHeight="1">
      <c r="B41" s="563" t="s">
        <v>6</v>
      </c>
      <c r="C41" s="564"/>
      <c r="D41" s="564"/>
      <c r="E41" s="565"/>
      <c r="F41" s="104"/>
      <c r="G41" s="47"/>
      <c r="H41" s="161">
        <f>H7+H8+H10+H13+H15+H17+H18+H19+H20+H24+H25+H26+H27+H31</f>
        <v>1253640</v>
      </c>
      <c r="I41" s="487">
        <f>SUM(I27:I40)</f>
        <v>2076600</v>
      </c>
      <c r="J41" s="161"/>
      <c r="K41" s="308">
        <f>H41+I41</f>
        <v>3330240</v>
      </c>
      <c r="L41" s="27"/>
      <c r="N41" s="2"/>
      <c r="O41" s="2"/>
    </row>
    <row r="42" spans="11:15" ht="24.75">
      <c r="K42" s="72"/>
      <c r="N42" s="2"/>
      <c r="O42" s="2"/>
    </row>
    <row r="43" spans="11:15" ht="24.75">
      <c r="K43" s="72"/>
      <c r="L43" s="112"/>
      <c r="N43" s="2"/>
      <c r="O43" s="2"/>
    </row>
    <row r="44" spans="8:15" ht="24.75">
      <c r="H44" s="72"/>
      <c r="K44" s="72"/>
      <c r="N44" s="2"/>
      <c r="O44" s="2"/>
    </row>
    <row r="45" spans="11:15" ht="24.75">
      <c r="K45" s="72"/>
      <c r="N45" s="2"/>
      <c r="O45" s="2"/>
    </row>
    <row r="46" spans="5:15" ht="24.75">
      <c r="E46" s="72"/>
      <c r="K46" s="72"/>
      <c r="N46" s="2"/>
      <c r="O46" s="2"/>
    </row>
    <row r="47" spans="11:15" ht="24.75">
      <c r="K47" s="72"/>
      <c r="N47" s="2"/>
      <c r="O47" s="2"/>
    </row>
    <row r="48" spans="11:15" ht="24.75">
      <c r="K48" s="72"/>
      <c r="N48" s="2"/>
      <c r="O48" s="2"/>
    </row>
    <row r="49" spans="11:15" ht="24.75">
      <c r="K49" s="72"/>
      <c r="N49" s="2"/>
      <c r="O49" s="2"/>
    </row>
    <row r="50" spans="11:15" ht="24.75">
      <c r="K50" s="72"/>
      <c r="N50" s="2"/>
      <c r="O50" s="2"/>
    </row>
    <row r="51" spans="6:15" ht="24.75">
      <c r="F51" s="267"/>
      <c r="K51" s="72"/>
      <c r="N51" s="2"/>
      <c r="O51" s="2"/>
    </row>
    <row r="52" spans="6:15" ht="24.75">
      <c r="F52" s="267"/>
      <c r="H52" s="63"/>
      <c r="K52" s="72"/>
      <c r="N52" s="2"/>
      <c r="O52" s="2"/>
    </row>
    <row r="53" spans="6:15" ht="24.75" customHeight="1">
      <c r="F53" s="63"/>
      <c r="H53" s="112"/>
      <c r="K53" s="72"/>
      <c r="N53" s="2"/>
      <c r="O53" s="2"/>
    </row>
    <row r="54" spans="6:15" ht="24.75">
      <c r="F54" s="111"/>
      <c r="K54" s="72"/>
      <c r="N54" s="2"/>
      <c r="O54" s="2"/>
    </row>
    <row r="55" spans="6:15" ht="24.75">
      <c r="F55" s="63"/>
      <c r="K55" s="72"/>
      <c r="N55" s="2"/>
      <c r="O55" s="2"/>
    </row>
    <row r="56" spans="11:15" ht="24.75">
      <c r="K56" s="72"/>
      <c r="N56" s="2"/>
      <c r="O56" s="2"/>
    </row>
    <row r="57" spans="6:15" ht="24.75">
      <c r="F57" s="72"/>
      <c r="K57" s="72"/>
      <c r="N57" s="2"/>
      <c r="O57" s="2"/>
    </row>
    <row r="58" spans="11:15" ht="24.75">
      <c r="K58" s="72"/>
      <c r="N58" s="2"/>
      <c r="O58" s="2"/>
    </row>
    <row r="59" spans="11:15" ht="24.75">
      <c r="K59" s="72"/>
      <c r="N59" s="2"/>
      <c r="O59" s="2"/>
    </row>
    <row r="60" spans="11:15" ht="24.75">
      <c r="K60" s="72"/>
      <c r="N60" s="2"/>
      <c r="O60" s="2"/>
    </row>
    <row r="61" spans="11:15" ht="24.75">
      <c r="K61" s="72"/>
      <c r="N61" s="2"/>
      <c r="O61" s="2"/>
    </row>
    <row r="62" spans="11:15" ht="24.75">
      <c r="K62" s="72"/>
      <c r="N62" s="2"/>
      <c r="O62" s="2"/>
    </row>
    <row r="63" spans="11:15" ht="24.75">
      <c r="K63" s="72"/>
      <c r="N63" s="2"/>
      <c r="O63" s="2"/>
    </row>
    <row r="64" spans="11:15" ht="24.75">
      <c r="K64" s="72"/>
      <c r="N64" s="2"/>
      <c r="O64" s="2"/>
    </row>
    <row r="65" spans="11:15" ht="24.75">
      <c r="K65" s="72"/>
      <c r="N65" s="2"/>
      <c r="O65" s="2"/>
    </row>
    <row r="66" spans="5:15" ht="33.75">
      <c r="E66" s="8"/>
      <c r="H66" s="164"/>
      <c r="I66" s="129"/>
      <c r="K66" s="129"/>
      <c r="L66" s="176"/>
      <c r="N66" s="2"/>
      <c r="O66" s="2"/>
    </row>
    <row r="67" spans="2:15" ht="24.75">
      <c r="B67" s="2" t="s">
        <v>78</v>
      </c>
      <c r="C67" s="2"/>
      <c r="I67" s="133"/>
      <c r="J67" s="1"/>
      <c r="K67" s="144"/>
      <c r="L67" s="1"/>
      <c r="N67" s="2"/>
      <c r="O67" s="2"/>
    </row>
    <row r="68" spans="2:15" ht="24.75">
      <c r="B68" s="153" t="s">
        <v>71</v>
      </c>
      <c r="C68" s="154"/>
      <c r="D68" s="154"/>
      <c r="E68" s="155"/>
      <c r="F68" s="134" t="s">
        <v>70</v>
      </c>
      <c r="G68" s="134" t="s">
        <v>37</v>
      </c>
      <c r="H68" s="134" t="s">
        <v>57</v>
      </c>
      <c r="I68" s="134" t="s">
        <v>59</v>
      </c>
      <c r="J68" s="23" t="s">
        <v>4</v>
      </c>
      <c r="K68" s="1"/>
      <c r="L68" s="1"/>
      <c r="N68" s="2"/>
      <c r="O68" s="2"/>
    </row>
    <row r="69" spans="2:15" ht="24.75">
      <c r="B69" s="569" t="s">
        <v>75</v>
      </c>
      <c r="C69" s="570"/>
      <c r="D69" s="71" t="s">
        <v>22</v>
      </c>
      <c r="E69" s="26"/>
      <c r="F69" s="151">
        <f>H41</f>
        <v>1253640</v>
      </c>
      <c r="G69" s="157">
        <f>I41</f>
        <v>2076600</v>
      </c>
      <c r="H69" s="158">
        <f>J41</f>
        <v>0</v>
      </c>
      <c r="I69" s="171">
        <f aca="true" t="shared" si="2" ref="I69:I80">F69+G69+H69</f>
        <v>3330240</v>
      </c>
      <c r="J69" s="59">
        <v>26</v>
      </c>
      <c r="K69" s="1"/>
      <c r="L69" s="1"/>
      <c r="N69" s="2"/>
      <c r="O69" s="2"/>
    </row>
    <row r="70" spans="2:15" ht="24.75">
      <c r="B70" s="571" t="s">
        <v>76</v>
      </c>
      <c r="C70" s="572"/>
      <c r="D70" s="20" t="s">
        <v>23</v>
      </c>
      <c r="E70" s="12"/>
      <c r="F70" s="152">
        <f>'กลยุทธ์ 2'!F11</f>
        <v>190450</v>
      </c>
      <c r="G70" s="132">
        <f>'กลยุทธ์ 2'!G11</f>
        <v>110000</v>
      </c>
      <c r="H70" s="149">
        <f>'กลยุทธ์ 2'!H11</f>
        <v>0</v>
      </c>
      <c r="I70" s="172">
        <f t="shared" si="2"/>
        <v>300450</v>
      </c>
      <c r="J70" s="44">
        <v>9</v>
      </c>
      <c r="K70" s="1"/>
      <c r="L70" s="1"/>
      <c r="N70" s="2"/>
      <c r="O70" s="2"/>
    </row>
    <row r="71" spans="2:15" ht="24.75">
      <c r="B71" s="61"/>
      <c r="C71" s="159"/>
      <c r="D71" s="20" t="s">
        <v>24</v>
      </c>
      <c r="E71" s="12"/>
      <c r="F71" s="152">
        <f>'กลยุทธ์ 3'!G19</f>
        <v>135000</v>
      </c>
      <c r="G71" s="73">
        <f>'กลยุทธ์ 3'!H19</f>
        <v>0</v>
      </c>
      <c r="H71" s="160">
        <f>'กลยุทธ์ 3'!I19</f>
        <v>0</v>
      </c>
      <c r="I71" s="172">
        <f t="shared" si="2"/>
        <v>135000</v>
      </c>
      <c r="J71" s="44">
        <v>12</v>
      </c>
      <c r="K71" s="1"/>
      <c r="L71" s="1"/>
      <c r="N71" s="2"/>
      <c r="O71" s="2"/>
    </row>
    <row r="72" spans="2:15" ht="24.75">
      <c r="B72" s="19"/>
      <c r="D72" s="20" t="s">
        <v>25</v>
      </c>
      <c r="E72" s="12"/>
      <c r="F72" s="152">
        <f>'กลยุทธ์ 4'!G20</f>
        <v>196290</v>
      </c>
      <c r="G72" s="73">
        <f>'กลยุทธ์ 4'!H20</f>
        <v>0</v>
      </c>
      <c r="H72" s="149">
        <f>'กลยุทธ์ 4'!I20</f>
        <v>0</v>
      </c>
      <c r="I72" s="172">
        <f t="shared" si="2"/>
        <v>196290</v>
      </c>
      <c r="J72" s="44">
        <v>13</v>
      </c>
      <c r="K72" s="1"/>
      <c r="L72" s="1"/>
      <c r="N72" s="2"/>
      <c r="O72" s="2"/>
    </row>
    <row r="73" spans="1:15" ht="24.75">
      <c r="A73" s="1"/>
      <c r="B73" s="19"/>
      <c r="C73" s="19"/>
      <c r="D73" s="20" t="s">
        <v>26</v>
      </c>
      <c r="E73" s="12"/>
      <c r="F73" s="152" t="e">
        <f>#REF!</f>
        <v>#REF!</v>
      </c>
      <c r="G73" s="143" t="e">
        <f>#REF!</f>
        <v>#REF!</v>
      </c>
      <c r="H73" s="149" t="e">
        <f>#REF!</f>
        <v>#REF!</v>
      </c>
      <c r="I73" s="172" t="e">
        <f t="shared" si="2"/>
        <v>#REF!</v>
      </c>
      <c r="J73" s="44">
        <v>6</v>
      </c>
      <c r="K73" s="1"/>
      <c r="L73" s="1"/>
      <c r="N73" s="2"/>
      <c r="O73" s="2"/>
    </row>
    <row r="74" spans="1:15" ht="24.75">
      <c r="A74" s="1"/>
      <c r="B74" s="19"/>
      <c r="C74" s="19"/>
      <c r="D74" s="20" t="s">
        <v>28</v>
      </c>
      <c r="E74" s="12"/>
      <c r="F74" s="152">
        <f>' มฐ.1'!G41</f>
        <v>3359860</v>
      </c>
      <c r="G74" s="149">
        <f>' มฐ.1'!H41</f>
        <v>0</v>
      </c>
      <c r="H74" s="64">
        <f>' มฐ.1'!I41</f>
        <v>0</v>
      </c>
      <c r="I74" s="172">
        <f t="shared" si="2"/>
        <v>3359860</v>
      </c>
      <c r="J74" s="44">
        <v>9</v>
      </c>
      <c r="K74" s="1"/>
      <c r="L74" s="514" t="e">
        <f>I73+I74+I75+I76+I77+I78</f>
        <v>#REF!</v>
      </c>
      <c r="N74" s="2"/>
      <c r="O74" s="2"/>
    </row>
    <row r="75" spans="1:15" ht="24.75">
      <c r="A75" s="1"/>
      <c r="B75" s="19"/>
      <c r="C75" s="19"/>
      <c r="D75" s="20" t="s">
        <v>29</v>
      </c>
      <c r="E75" s="12"/>
      <c r="F75" s="152">
        <f>' มฐ.2'!G16</f>
        <v>0</v>
      </c>
      <c r="G75" s="149">
        <f>' มฐ.2'!H16</f>
        <v>0</v>
      </c>
      <c r="H75" s="64">
        <f>' มฐ.2'!I16</f>
        <v>0</v>
      </c>
      <c r="I75" s="172">
        <f t="shared" si="2"/>
        <v>0</v>
      </c>
      <c r="J75" s="44">
        <v>1</v>
      </c>
      <c r="K75" s="1"/>
      <c r="L75" s="1"/>
      <c r="N75" s="2"/>
      <c r="O75" s="2"/>
    </row>
    <row r="76" spans="1:15" ht="24.75">
      <c r="A76" s="1"/>
      <c r="B76" s="19"/>
      <c r="C76" s="19"/>
      <c r="D76" s="20" t="s">
        <v>32</v>
      </c>
      <c r="E76" s="12"/>
      <c r="F76" s="152">
        <f>' มฐ.3'!G14</f>
        <v>0</v>
      </c>
      <c r="G76" s="149">
        <f>' มฐ.3'!H14</f>
        <v>0</v>
      </c>
      <c r="H76" s="64">
        <f>' มฐ.3'!I14</f>
        <v>0</v>
      </c>
      <c r="I76" s="172">
        <f t="shared" si="2"/>
        <v>0</v>
      </c>
      <c r="J76" s="44">
        <v>1</v>
      </c>
      <c r="K76" s="1"/>
      <c r="L76" s="1"/>
      <c r="N76" s="2"/>
      <c r="O76" s="2"/>
    </row>
    <row r="77" spans="1:12" ht="24.75">
      <c r="A77" s="1"/>
      <c r="B77" s="19"/>
      <c r="C77" s="19"/>
      <c r="D77" s="20" t="s">
        <v>33</v>
      </c>
      <c r="E77" s="12"/>
      <c r="F77" s="152" t="e">
        <f>' มฐ.4'!#REF!</f>
        <v>#REF!</v>
      </c>
      <c r="G77" s="149" t="e">
        <f>' มฐ.4'!#REF!</f>
        <v>#REF!</v>
      </c>
      <c r="H77" s="64" t="e">
        <f>' มฐ.4'!#REF!</f>
        <v>#REF!</v>
      </c>
      <c r="I77" s="172" t="e">
        <f t="shared" si="2"/>
        <v>#REF!</v>
      </c>
      <c r="J77" s="44">
        <v>1</v>
      </c>
      <c r="K77" s="1"/>
      <c r="L77" s="1"/>
    </row>
    <row r="78" spans="1:12" ht="24.75">
      <c r="A78" s="1"/>
      <c r="B78" s="19"/>
      <c r="C78" s="19"/>
      <c r="D78" s="20" t="s">
        <v>34</v>
      </c>
      <c r="E78" s="12"/>
      <c r="F78" s="152">
        <f>'มฐ. 5'!G14</f>
        <v>0</v>
      </c>
      <c r="G78" s="149">
        <f>'มฐ. 5'!H14</f>
        <v>0</v>
      </c>
      <c r="H78" s="64">
        <f>'มฐ. 5'!I14</f>
        <v>0</v>
      </c>
      <c r="I78" s="172">
        <f t="shared" si="2"/>
        <v>0</v>
      </c>
      <c r="J78" s="44">
        <v>8</v>
      </c>
      <c r="K78" s="1"/>
      <c r="L78" s="1"/>
    </row>
    <row r="79" spans="1:12" ht="24.75">
      <c r="A79" s="1"/>
      <c r="B79" s="117" t="s">
        <v>73</v>
      </c>
      <c r="C79" s="18"/>
      <c r="D79" s="169" t="s">
        <v>40</v>
      </c>
      <c r="E79" s="169"/>
      <c r="F79" s="170" t="e">
        <f>#REF!</f>
        <v>#REF!</v>
      </c>
      <c r="G79" s="130"/>
      <c r="H79" s="13"/>
      <c r="I79" s="173" t="e">
        <f t="shared" si="2"/>
        <v>#REF!</v>
      </c>
      <c r="J79" s="51"/>
      <c r="K79" s="1"/>
      <c r="L79" s="1"/>
    </row>
    <row r="80" spans="1:12" ht="24.75">
      <c r="A80" s="1"/>
      <c r="B80" s="567" t="s">
        <v>72</v>
      </c>
      <c r="C80" s="568"/>
      <c r="D80" s="98"/>
      <c r="E80" s="148"/>
      <c r="F80" s="156" t="e">
        <f>F69+F70+F71+F72+F73+F74+F75+F76+F77+F78</f>
        <v>#REF!</v>
      </c>
      <c r="G80" s="163" t="e">
        <f>SUM(G69:G79)</f>
        <v>#REF!</v>
      </c>
      <c r="H80" s="162" t="e">
        <f>SUM(H69:H79)</f>
        <v>#REF!</v>
      </c>
      <c r="I80" s="174" t="e">
        <f t="shared" si="2"/>
        <v>#REF!</v>
      </c>
      <c r="J80" s="27">
        <f>SUM(J69:J79)</f>
        <v>86</v>
      </c>
      <c r="K80" s="1"/>
      <c r="L80" s="1"/>
    </row>
    <row r="81" ht="24.75">
      <c r="K81" s="72"/>
    </row>
    <row r="82" ht="24.75">
      <c r="K82" s="72"/>
    </row>
    <row r="83" ht="24.75">
      <c r="K83" s="72"/>
    </row>
    <row r="84" spans="2:4" ht="24.75">
      <c r="B84" s="2" t="s">
        <v>41</v>
      </c>
      <c r="D84" s="2" t="s">
        <v>45</v>
      </c>
    </row>
    <row r="85" spans="2:11" ht="24.75">
      <c r="B85" s="2" t="s">
        <v>35</v>
      </c>
      <c r="C85" s="8" t="s">
        <v>52</v>
      </c>
      <c r="E85" s="2" t="s">
        <v>58</v>
      </c>
      <c r="K85" s="112"/>
    </row>
    <row r="86" spans="1:12" ht="24.75">
      <c r="A86" s="10">
        <v>1</v>
      </c>
      <c r="B86" s="60" t="s">
        <v>53</v>
      </c>
      <c r="C86" s="10" t="s">
        <v>47</v>
      </c>
      <c r="D86" s="2" t="s">
        <v>48</v>
      </c>
      <c r="I86" s="10"/>
      <c r="J86" s="10"/>
      <c r="K86" s="112"/>
      <c r="L86" s="74"/>
    </row>
    <row r="87" spans="1:12" ht="24.75">
      <c r="A87" s="10">
        <v>2</v>
      </c>
      <c r="B87" s="2" t="s">
        <v>42</v>
      </c>
      <c r="C87" s="10" t="s">
        <v>47</v>
      </c>
      <c r="D87" s="2" t="s">
        <v>43</v>
      </c>
      <c r="L87" s="131"/>
    </row>
    <row r="88" spans="1:4" ht="24.75">
      <c r="A88" s="10">
        <v>3</v>
      </c>
      <c r="B88" s="2" t="s">
        <v>44</v>
      </c>
      <c r="C88" s="10" t="s">
        <v>47</v>
      </c>
      <c r="D88" s="2" t="s">
        <v>49</v>
      </c>
    </row>
    <row r="89" spans="1:4" ht="24.75">
      <c r="A89" s="10">
        <v>4</v>
      </c>
      <c r="B89" s="2" t="s">
        <v>46</v>
      </c>
      <c r="C89" s="10" t="s">
        <v>47</v>
      </c>
      <c r="D89" s="2" t="s">
        <v>54</v>
      </c>
    </row>
    <row r="90" spans="1:4" ht="24.75">
      <c r="A90" s="10">
        <v>5</v>
      </c>
      <c r="B90" s="2" t="s">
        <v>50</v>
      </c>
      <c r="C90" s="10" t="s">
        <v>47</v>
      </c>
      <c r="D90" s="2" t="s">
        <v>51</v>
      </c>
    </row>
    <row r="91" spans="1:4" ht="24.75">
      <c r="A91" s="10">
        <v>6</v>
      </c>
      <c r="B91" s="2" t="s">
        <v>55</v>
      </c>
      <c r="C91" s="10" t="s">
        <v>47</v>
      </c>
      <c r="D91" s="2" t="s">
        <v>56</v>
      </c>
    </row>
    <row r="94" spans="9:12" ht="24.75">
      <c r="I94" s="120" t="s">
        <v>40</v>
      </c>
      <c r="J94" s="120"/>
      <c r="K94" s="120"/>
      <c r="L94" s="126">
        <f>C71-L86</f>
        <v>0</v>
      </c>
    </row>
    <row r="97" spans="3:5" ht="54.75">
      <c r="C97" s="86"/>
      <c r="D97" s="85">
        <v>6</v>
      </c>
      <c r="E97" s="83" t="s">
        <v>14</v>
      </c>
    </row>
    <row r="98" spans="3:5" ht="54.75">
      <c r="C98" s="86"/>
      <c r="D98" s="85">
        <v>10</v>
      </c>
      <c r="E98" s="83" t="s">
        <v>12</v>
      </c>
    </row>
    <row r="99" spans="3:5" ht="54.75">
      <c r="C99" s="86"/>
      <c r="D99" s="85">
        <v>10</v>
      </c>
      <c r="E99" s="83" t="s">
        <v>13</v>
      </c>
    </row>
    <row r="100" spans="3:8" ht="54.75">
      <c r="C100" s="1"/>
      <c r="D100" s="17"/>
      <c r="E100" s="116" t="s">
        <v>20</v>
      </c>
      <c r="F100" s="16"/>
      <c r="G100" s="85">
        <v>15</v>
      </c>
      <c r="H100" s="84" t="s">
        <v>4</v>
      </c>
    </row>
    <row r="101" spans="5:8" ht="54.75">
      <c r="E101" s="88" t="s">
        <v>21</v>
      </c>
      <c r="F101" s="1"/>
      <c r="G101" s="566">
        <v>3089966.5</v>
      </c>
      <c r="H101" s="566"/>
    </row>
    <row r="104" ht="54.75">
      <c r="K104" s="83"/>
    </row>
    <row r="105" spans="9:10" ht="24.75">
      <c r="I105" s="1"/>
      <c r="J105" s="1"/>
    </row>
    <row r="106" spans="9:10" ht="54.75">
      <c r="I106" s="83" t="s">
        <v>19</v>
      </c>
      <c r="J106" s="83"/>
    </row>
    <row r="112" spans="3:5" ht="54.75">
      <c r="C112" s="86"/>
      <c r="D112" s="85">
        <v>3</v>
      </c>
      <c r="E112" s="83" t="s">
        <v>14</v>
      </c>
    </row>
    <row r="113" spans="3:5" ht="54.75">
      <c r="C113" s="86"/>
      <c r="D113" s="85">
        <v>4</v>
      </c>
      <c r="E113" s="83" t="s">
        <v>12</v>
      </c>
    </row>
    <row r="114" spans="3:5" ht="54.75">
      <c r="C114" s="86"/>
      <c r="D114" s="85">
        <v>4</v>
      </c>
      <c r="E114" s="83" t="s">
        <v>13</v>
      </c>
    </row>
    <row r="115" spans="2:8" ht="54.75">
      <c r="B115" s="1"/>
      <c r="C115" s="1"/>
      <c r="D115" s="17"/>
      <c r="E115" s="87" t="s">
        <v>20</v>
      </c>
      <c r="F115" s="16"/>
      <c r="G115" s="85">
        <v>5</v>
      </c>
      <c r="H115" s="84" t="s">
        <v>4</v>
      </c>
    </row>
    <row r="116" spans="5:8" ht="54.75">
      <c r="E116" s="88" t="s">
        <v>21</v>
      </c>
      <c r="F116" s="1"/>
      <c r="G116" s="560">
        <v>383670</v>
      </c>
      <c r="H116" s="560"/>
    </row>
    <row r="120" spans="9:12" ht="24.75">
      <c r="I120" s="1"/>
      <c r="J120" s="1"/>
      <c r="K120" s="1"/>
      <c r="L120" s="1"/>
    </row>
    <row r="121" spans="9:11" ht="54.75">
      <c r="I121" s="83" t="s">
        <v>19</v>
      </c>
      <c r="J121" s="83"/>
      <c r="K121" s="1"/>
    </row>
    <row r="126" spans="3:5" ht="54.75">
      <c r="C126" s="86"/>
      <c r="D126" s="85">
        <v>1</v>
      </c>
      <c r="E126" s="83" t="s">
        <v>14</v>
      </c>
    </row>
    <row r="127" spans="3:5" ht="54.75">
      <c r="C127" s="86"/>
      <c r="D127" s="85">
        <v>8</v>
      </c>
      <c r="E127" s="83" t="s">
        <v>12</v>
      </c>
    </row>
    <row r="128" spans="3:5" ht="54.75">
      <c r="C128" s="86"/>
      <c r="D128" s="85">
        <v>8</v>
      </c>
      <c r="E128" s="83" t="s">
        <v>13</v>
      </c>
    </row>
    <row r="129" spans="3:8" ht="54.75">
      <c r="C129" s="1"/>
      <c r="D129" s="17"/>
      <c r="E129" s="87" t="s">
        <v>20</v>
      </c>
      <c r="F129" s="16"/>
      <c r="G129" s="85">
        <v>5</v>
      </c>
      <c r="H129" s="84" t="s">
        <v>4</v>
      </c>
    </row>
    <row r="130" spans="5:8" ht="54.75">
      <c r="E130" s="88" t="s">
        <v>21</v>
      </c>
      <c r="F130" s="1"/>
      <c r="G130" s="560">
        <v>101235</v>
      </c>
      <c r="H130" s="560"/>
    </row>
    <row r="133" ht="54.75">
      <c r="K133" s="83"/>
    </row>
    <row r="134" spans="9:10" ht="24.75">
      <c r="I134" s="1"/>
      <c r="J134" s="1"/>
    </row>
    <row r="135" spans="9:10" ht="54.75">
      <c r="I135" s="83" t="s">
        <v>19</v>
      </c>
      <c r="J135" s="83"/>
    </row>
    <row r="139" spans="3:5" ht="54.75">
      <c r="C139" s="86"/>
      <c r="D139" s="85">
        <v>1</v>
      </c>
      <c r="E139" s="83" t="s">
        <v>14</v>
      </c>
    </row>
    <row r="140" spans="3:5" ht="54.75">
      <c r="C140" s="86"/>
      <c r="D140" s="85">
        <v>3</v>
      </c>
      <c r="E140" s="83" t="s">
        <v>12</v>
      </c>
    </row>
    <row r="141" spans="3:5" ht="54.75">
      <c r="C141" s="86"/>
      <c r="D141" s="85">
        <v>3</v>
      </c>
      <c r="E141" s="83" t="s">
        <v>13</v>
      </c>
    </row>
    <row r="142" spans="3:8" ht="54.75">
      <c r="C142" s="1"/>
      <c r="D142" s="17"/>
      <c r="E142" s="87" t="s">
        <v>20</v>
      </c>
      <c r="F142" s="16"/>
      <c r="G142" s="85">
        <v>6</v>
      </c>
      <c r="H142" s="84" t="s">
        <v>4</v>
      </c>
    </row>
    <row r="143" spans="5:8" ht="54.75">
      <c r="E143" s="88" t="s">
        <v>21</v>
      </c>
      <c r="F143" s="1"/>
      <c r="G143" s="560">
        <v>204850</v>
      </c>
      <c r="H143" s="560"/>
    </row>
    <row r="146" ht="54.75">
      <c r="K146" s="83"/>
    </row>
    <row r="147" spans="9:10" ht="24.75">
      <c r="I147" s="1"/>
      <c r="J147" s="1"/>
    </row>
    <row r="148" spans="9:10" ht="54.75">
      <c r="I148" s="83" t="s">
        <v>19</v>
      </c>
      <c r="J148" s="83"/>
    </row>
    <row r="153" spans="3:5" ht="54.75">
      <c r="C153" s="86"/>
      <c r="D153" s="85">
        <v>2</v>
      </c>
      <c r="E153" s="83" t="s">
        <v>14</v>
      </c>
    </row>
    <row r="154" spans="3:5" ht="54.75">
      <c r="C154" s="86"/>
      <c r="D154" s="85">
        <v>4</v>
      </c>
      <c r="E154" s="83" t="s">
        <v>12</v>
      </c>
    </row>
    <row r="155" spans="3:5" ht="54.75">
      <c r="C155" s="86"/>
      <c r="D155" s="85">
        <v>4</v>
      </c>
      <c r="E155" s="83" t="s">
        <v>13</v>
      </c>
    </row>
    <row r="156" spans="3:8" ht="54.75">
      <c r="C156" s="1"/>
      <c r="D156" s="17"/>
      <c r="E156" s="87" t="s">
        <v>20</v>
      </c>
      <c r="F156" s="16"/>
      <c r="G156" s="85">
        <v>7</v>
      </c>
      <c r="H156" s="121" t="s">
        <v>4</v>
      </c>
    </row>
    <row r="157" spans="5:8" ht="54.75">
      <c r="E157" s="88" t="s">
        <v>21</v>
      </c>
      <c r="F157" s="1"/>
      <c r="G157" s="560">
        <v>767307</v>
      </c>
      <c r="H157" s="560"/>
    </row>
    <row r="161" spans="9:11" ht="54.75">
      <c r="I161" s="121"/>
      <c r="J161" s="121"/>
      <c r="K161" s="83"/>
    </row>
    <row r="162" spans="9:10" ht="54.75">
      <c r="I162" s="83" t="s">
        <v>19</v>
      </c>
      <c r="J162" s="83"/>
    </row>
  </sheetData>
  <sheetProtection/>
  <mergeCells count="22">
    <mergeCell ref="G157:H157"/>
    <mergeCell ref="B41:E41"/>
    <mergeCell ref="G101:H101"/>
    <mergeCell ref="G116:H116"/>
    <mergeCell ref="B80:C80"/>
    <mergeCell ref="B69:C69"/>
    <mergeCell ref="B70:C70"/>
    <mergeCell ref="C24:E24"/>
    <mergeCell ref="C25:E25"/>
    <mergeCell ref="G130:H130"/>
    <mergeCell ref="G143:H143"/>
    <mergeCell ref="B28:E28"/>
    <mergeCell ref="C26:E26"/>
    <mergeCell ref="C29:E29"/>
    <mergeCell ref="H22:K22"/>
    <mergeCell ref="C20:E20"/>
    <mergeCell ref="B3:E3"/>
    <mergeCell ref="L4:L5"/>
    <mergeCell ref="H4:K4"/>
    <mergeCell ref="B4:E6"/>
    <mergeCell ref="L22:L23"/>
    <mergeCell ref="B22:E23"/>
  </mergeCells>
  <printOptions horizontalCentered="1"/>
  <pageMargins left="0.5905511811023623" right="0.3937007874015748" top="0.984251968503937" bottom="0.5905511811023623" header="0.5118110236220472" footer="0.3543307086614173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="110" zoomScaleNormal="110" zoomScalePageLayoutView="0" workbookViewId="0" topLeftCell="A3">
      <selection activeCell="A2" sqref="A2:J15"/>
    </sheetView>
  </sheetViews>
  <sheetFormatPr defaultColWidth="9.140625" defaultRowHeight="12.75"/>
  <cols>
    <col min="1" max="1" width="4.00390625" style="1" customWidth="1"/>
    <col min="2" max="2" width="54.7109375" style="1" customWidth="1"/>
    <col min="3" max="3" width="7.8515625" style="1" customWidth="1"/>
    <col min="4" max="4" width="7.00390625" style="1" customWidth="1"/>
    <col min="5" max="5" width="10.8515625" style="1" customWidth="1"/>
    <col min="6" max="6" width="10.28125" style="1" customWidth="1"/>
    <col min="7" max="7" width="9.421875" style="1" customWidth="1"/>
    <col min="8" max="8" width="6.421875" style="1" bestFit="1" customWidth="1"/>
    <col min="9" max="9" width="9.7109375" style="1" bestFit="1" customWidth="1"/>
    <col min="10" max="11" width="13.00390625" style="1" customWidth="1"/>
    <col min="12" max="12" width="8.28125" style="1" customWidth="1"/>
    <col min="13" max="13" width="11.57421875" style="1" customWidth="1"/>
    <col min="14" max="14" width="11.57421875" style="2" customWidth="1"/>
    <col min="15" max="39" width="9.140625" style="2" customWidth="1"/>
    <col min="40" max="16384" width="9.140625" style="1" customWidth="1"/>
  </cols>
  <sheetData>
    <row r="1" spans="1:9" s="15" customFormat="1" ht="23.25" customHeight="1">
      <c r="A1" s="14">
        <v>1</v>
      </c>
      <c r="B1" s="576" t="s">
        <v>86</v>
      </c>
      <c r="C1" s="576"/>
      <c r="D1" s="576"/>
      <c r="E1" s="576"/>
      <c r="F1" s="576"/>
      <c r="G1" s="576"/>
      <c r="H1" s="576"/>
      <c r="I1" s="576"/>
    </row>
    <row r="2" spans="1:13" s="2" customFormat="1" ht="21.75" customHeight="1">
      <c r="A2" s="28">
        <v>4</v>
      </c>
      <c r="B2" s="15" t="s">
        <v>60</v>
      </c>
      <c r="C2" s="9"/>
      <c r="D2" s="9"/>
      <c r="E2" s="9"/>
      <c r="F2" s="9"/>
      <c r="G2" s="9"/>
      <c r="H2" s="9"/>
      <c r="I2" s="9"/>
      <c r="J2" s="9"/>
      <c r="K2" s="50"/>
      <c r="L2" s="50"/>
      <c r="M2" s="50"/>
    </row>
    <row r="3" spans="2:12" s="2" customFormat="1" ht="21.75" customHeight="1">
      <c r="B3" s="548" t="s">
        <v>4</v>
      </c>
      <c r="C3" s="579" t="s">
        <v>7</v>
      </c>
      <c r="D3" s="580"/>
      <c r="E3" s="25" t="s">
        <v>0</v>
      </c>
      <c r="F3" s="583" t="s">
        <v>1</v>
      </c>
      <c r="G3" s="541"/>
      <c r="H3" s="541"/>
      <c r="I3" s="541"/>
      <c r="J3" s="577" t="s">
        <v>2</v>
      </c>
      <c r="L3" s="40"/>
    </row>
    <row r="4" spans="2:12" s="2" customFormat="1" ht="21.75" customHeight="1">
      <c r="B4" s="550"/>
      <c r="C4" s="581" t="s">
        <v>8</v>
      </c>
      <c r="D4" s="582"/>
      <c r="E4" s="66" t="s">
        <v>9</v>
      </c>
      <c r="F4" s="95" t="s">
        <v>10</v>
      </c>
      <c r="G4" s="113" t="s">
        <v>31</v>
      </c>
      <c r="H4" s="95" t="s">
        <v>57</v>
      </c>
      <c r="I4" s="92" t="s">
        <v>5</v>
      </c>
      <c r="J4" s="578"/>
      <c r="L4" s="40"/>
    </row>
    <row r="5" spans="2:12" s="2" customFormat="1" ht="21.75" customHeight="1">
      <c r="B5" s="552"/>
      <c r="C5" s="91"/>
      <c r="D5" s="98"/>
      <c r="E5" s="62"/>
      <c r="F5" s="24"/>
      <c r="G5" s="24"/>
      <c r="H5" s="24"/>
      <c r="I5" s="91"/>
      <c r="J5" s="102"/>
      <c r="L5" s="40"/>
    </row>
    <row r="6" spans="2:12" s="2" customFormat="1" ht="21.75" customHeight="1">
      <c r="B6" s="181" t="s">
        <v>175</v>
      </c>
      <c r="C6" s="380">
        <v>150</v>
      </c>
      <c r="D6" s="215" t="s">
        <v>113</v>
      </c>
      <c r="E6" s="285" t="s">
        <v>235</v>
      </c>
      <c r="F6" s="235">
        <v>96700</v>
      </c>
      <c r="G6" s="198"/>
      <c r="H6" s="198"/>
      <c r="I6" s="286">
        <f>F6+G6+H6</f>
        <v>96700</v>
      </c>
      <c r="J6" s="356" t="s">
        <v>106</v>
      </c>
      <c r="L6" s="40"/>
    </row>
    <row r="7" spans="2:12" s="2" customFormat="1" ht="21.75" customHeight="1">
      <c r="B7" s="241" t="s">
        <v>123</v>
      </c>
      <c r="C7" s="203"/>
      <c r="D7" s="215"/>
      <c r="E7" s="179"/>
      <c r="F7" s="198"/>
      <c r="G7" s="198"/>
      <c r="H7" s="198"/>
      <c r="I7" s="203"/>
      <c r="J7" s="216"/>
      <c r="L7" s="40"/>
    </row>
    <row r="8" spans="2:12" s="2" customFormat="1" ht="21.75" customHeight="1">
      <c r="B8" s="314" t="s">
        <v>174</v>
      </c>
      <c r="C8" s="314">
        <v>40</v>
      </c>
      <c r="D8" s="316" t="s">
        <v>113</v>
      </c>
      <c r="E8" s="285" t="s">
        <v>235</v>
      </c>
      <c r="F8" s="372">
        <v>40000</v>
      </c>
      <c r="G8" s="312"/>
      <c r="H8" s="324"/>
      <c r="I8" s="286">
        <f>F8+G8+H8</f>
        <v>40000</v>
      </c>
      <c r="J8" s="357" t="s">
        <v>139</v>
      </c>
      <c r="K8" s="313"/>
      <c r="L8" s="40"/>
    </row>
    <row r="9" spans="2:12" s="2" customFormat="1" ht="21.75" customHeight="1">
      <c r="B9" s="333" t="s">
        <v>364</v>
      </c>
      <c r="C9" s="331">
        <v>29</v>
      </c>
      <c r="D9" s="332" t="s">
        <v>367</v>
      </c>
      <c r="E9" s="285" t="s">
        <v>235</v>
      </c>
      <c r="F9" s="319">
        <v>53750</v>
      </c>
      <c r="G9" s="529">
        <v>50000</v>
      </c>
      <c r="H9" s="319"/>
      <c r="I9" s="286">
        <f>SUM(F9:H9)</f>
        <v>103750</v>
      </c>
      <c r="J9" s="199" t="s">
        <v>169</v>
      </c>
      <c r="L9" s="40"/>
    </row>
    <row r="10" spans="2:12" s="2" customFormat="1" ht="21.75" customHeight="1">
      <c r="B10" s="333" t="s">
        <v>366</v>
      </c>
      <c r="C10" s="484" t="s">
        <v>368</v>
      </c>
      <c r="D10" s="332" t="s">
        <v>367</v>
      </c>
      <c r="E10" s="483" t="s">
        <v>369</v>
      </c>
      <c r="F10" s="319"/>
      <c r="G10" s="529">
        <v>60000</v>
      </c>
      <c r="H10" s="319"/>
      <c r="I10" s="286">
        <f>SUM(G10:H10)</f>
        <v>60000</v>
      </c>
      <c r="J10" s="199" t="s">
        <v>169</v>
      </c>
      <c r="L10" s="40"/>
    </row>
    <row r="11" spans="2:13" s="2" customFormat="1" ht="21.75" customHeight="1">
      <c r="B11" s="573" t="s">
        <v>6</v>
      </c>
      <c r="C11" s="574"/>
      <c r="D11" s="574"/>
      <c r="E11" s="575"/>
      <c r="F11" s="485">
        <f>SUM(F6:F10)</f>
        <v>190450</v>
      </c>
      <c r="G11" s="535">
        <f>SUM(G9:G10)</f>
        <v>110000</v>
      </c>
      <c r="H11" s="168"/>
      <c r="I11" s="486">
        <f>SUM(I6:I10)</f>
        <v>300450</v>
      </c>
      <c r="J11" s="23"/>
      <c r="K11" s="112"/>
      <c r="M11" s="1"/>
    </row>
    <row r="13" ht="24.75">
      <c r="I13" s="52"/>
    </row>
    <row r="19" ht="24.75">
      <c r="E19" s="52"/>
    </row>
  </sheetData>
  <sheetProtection/>
  <mergeCells count="7">
    <mergeCell ref="B11:E11"/>
    <mergeCell ref="B1:I1"/>
    <mergeCell ref="J3:J4"/>
    <mergeCell ref="C3:D3"/>
    <mergeCell ref="C4:D4"/>
    <mergeCell ref="F3:I3"/>
    <mergeCell ref="B3:B5"/>
  </mergeCells>
  <printOptions horizontalCentered="1"/>
  <pageMargins left="0.35433070866141736" right="0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zoomScale="106" zoomScaleNormal="106" zoomScaleSheetLayoutView="120" zoomScalePageLayoutView="0" workbookViewId="0" topLeftCell="A10">
      <selection activeCell="C6" sqref="C6"/>
    </sheetView>
  </sheetViews>
  <sheetFormatPr defaultColWidth="9.140625" defaultRowHeight="12.75"/>
  <cols>
    <col min="1" max="1" width="4.28125" style="28" customWidth="1"/>
    <col min="2" max="2" width="41.8515625" style="1" customWidth="1"/>
    <col min="3" max="3" width="10.421875" style="21" customWidth="1"/>
    <col min="4" max="4" width="9.28125" style="21" customWidth="1"/>
    <col min="5" max="5" width="6.140625" style="21" customWidth="1"/>
    <col min="6" max="6" width="12.28125" style="21" customWidth="1"/>
    <col min="7" max="7" width="12.140625" style="122" customWidth="1"/>
    <col min="8" max="8" width="10.57421875" style="122" customWidth="1"/>
    <col min="9" max="9" width="10.00390625" style="122" customWidth="1"/>
    <col min="10" max="10" width="8.8515625" style="122" customWidth="1"/>
    <col min="11" max="11" width="11.8515625" style="1" customWidth="1"/>
    <col min="12" max="12" width="10.8515625" style="1" customWidth="1"/>
    <col min="13" max="21" width="9.140625" style="2" customWidth="1"/>
    <col min="22" max="16384" width="9.140625" style="1" customWidth="1"/>
  </cols>
  <sheetData>
    <row r="1" spans="1:12" ht="24.75" customHeight="1">
      <c r="A1" s="28">
        <v>1</v>
      </c>
      <c r="B1" s="586" t="s">
        <v>87</v>
      </c>
      <c r="C1" s="586"/>
      <c r="D1" s="586"/>
      <c r="E1" s="586"/>
      <c r="F1" s="586"/>
      <c r="G1" s="586"/>
      <c r="H1" s="586"/>
      <c r="I1" s="586"/>
      <c r="J1" s="586"/>
      <c r="K1" s="9"/>
      <c r="L1" s="15"/>
    </row>
    <row r="2" spans="1:21" ht="26.25" customHeight="1">
      <c r="A2" s="28">
        <v>4</v>
      </c>
      <c r="B2" s="15" t="s">
        <v>61</v>
      </c>
      <c r="C2" s="22"/>
      <c r="D2" s="22"/>
      <c r="E2" s="22"/>
      <c r="F2" s="22"/>
      <c r="G2" s="123"/>
      <c r="H2" s="89"/>
      <c r="I2" s="89"/>
      <c r="J2" s="89"/>
      <c r="K2" s="2"/>
      <c r="L2" s="2"/>
      <c r="Q2" s="1"/>
      <c r="R2" s="1"/>
      <c r="S2" s="1"/>
      <c r="T2" s="1"/>
      <c r="U2" s="1"/>
    </row>
    <row r="3" spans="1:21" ht="26.25" customHeight="1">
      <c r="A3" s="2"/>
      <c r="B3" s="548" t="s">
        <v>4</v>
      </c>
      <c r="C3" s="118"/>
      <c r="D3" s="583" t="s">
        <v>7</v>
      </c>
      <c r="E3" s="541"/>
      <c r="F3" s="67" t="s">
        <v>0</v>
      </c>
      <c r="G3" s="584" t="s">
        <v>1</v>
      </c>
      <c r="H3" s="585"/>
      <c r="I3" s="585"/>
      <c r="J3" s="585"/>
      <c r="K3" s="546" t="s">
        <v>2</v>
      </c>
      <c r="L3" s="2"/>
      <c r="Q3" s="1"/>
      <c r="R3" s="1"/>
      <c r="S3" s="1"/>
      <c r="T3" s="1"/>
      <c r="U3" s="1"/>
    </row>
    <row r="4" spans="1:21" ht="26.25" customHeight="1">
      <c r="A4" s="2"/>
      <c r="B4" s="552"/>
      <c r="C4" s="289"/>
      <c r="D4" s="581" t="s">
        <v>8</v>
      </c>
      <c r="E4" s="582"/>
      <c r="F4" s="93" t="s">
        <v>9</v>
      </c>
      <c r="G4" s="124" t="s">
        <v>10</v>
      </c>
      <c r="H4" s="124" t="s">
        <v>30</v>
      </c>
      <c r="I4" s="124" t="s">
        <v>57</v>
      </c>
      <c r="J4" s="125" t="s">
        <v>5</v>
      </c>
      <c r="K4" s="630"/>
      <c r="L4" s="2"/>
      <c r="Q4" s="1"/>
      <c r="R4" s="1"/>
      <c r="S4" s="1"/>
      <c r="T4" s="1"/>
      <c r="U4" s="1"/>
    </row>
    <row r="5" spans="1:21" ht="26.25" customHeight="1">
      <c r="A5" s="2"/>
      <c r="B5" s="325" t="s">
        <v>125</v>
      </c>
      <c r="C5" s="190"/>
      <c r="D5" s="189"/>
      <c r="E5" s="211"/>
      <c r="F5" s="220"/>
      <c r="G5" s="272">
        <v>80500</v>
      </c>
      <c r="H5" s="221"/>
      <c r="I5" s="222"/>
      <c r="J5" s="226">
        <f>G5+H5+I5</f>
        <v>80500</v>
      </c>
      <c r="K5" s="188" t="s">
        <v>106</v>
      </c>
      <c r="L5" s="111"/>
      <c r="Q5" s="1"/>
      <c r="R5" s="1"/>
      <c r="S5" s="1"/>
      <c r="T5" s="1"/>
      <c r="U5" s="1"/>
    </row>
    <row r="6" spans="1:21" ht="23.25" customHeight="1">
      <c r="A6" s="2"/>
      <c r="B6" s="325" t="s">
        <v>126</v>
      </c>
      <c r="C6" s="190"/>
      <c r="D6" s="189"/>
      <c r="E6" s="211"/>
      <c r="F6" s="220"/>
      <c r="G6" s="243"/>
      <c r="H6" s="221"/>
      <c r="I6" s="222"/>
      <c r="J6" s="226"/>
      <c r="K6" s="210"/>
      <c r="L6" s="111"/>
      <c r="Q6" s="1"/>
      <c r="R6" s="1"/>
      <c r="S6" s="1"/>
      <c r="T6" s="1"/>
      <c r="U6" s="1"/>
    </row>
    <row r="7" spans="1:21" ht="26.25" customHeight="1">
      <c r="A7" s="2"/>
      <c r="B7" s="294" t="s">
        <v>127</v>
      </c>
      <c r="C7" s="334"/>
      <c r="D7" s="219">
        <v>2</v>
      </c>
      <c r="E7" s="211" t="s">
        <v>183</v>
      </c>
      <c r="F7" s="220" t="s">
        <v>236</v>
      </c>
      <c r="G7" s="268"/>
      <c r="H7" s="222"/>
      <c r="I7" s="222"/>
      <c r="J7" s="226"/>
      <c r="K7" s="210"/>
      <c r="L7" s="111"/>
      <c r="Q7" s="1"/>
      <c r="R7" s="1"/>
      <c r="S7" s="1"/>
      <c r="T7" s="1"/>
      <c r="U7" s="1"/>
    </row>
    <row r="8" spans="1:21" ht="26.25" customHeight="1">
      <c r="A8" s="2"/>
      <c r="B8" s="189" t="s">
        <v>128</v>
      </c>
      <c r="C8" s="245"/>
      <c r="D8" s="219">
        <v>4</v>
      </c>
      <c r="E8" s="211" t="s">
        <v>183</v>
      </c>
      <c r="F8" s="220" t="s">
        <v>236</v>
      </c>
      <c r="G8" s="268"/>
      <c r="H8" s="222"/>
      <c r="I8" s="222"/>
      <c r="J8" s="226"/>
      <c r="K8" s="210"/>
      <c r="L8" s="111"/>
      <c r="Q8" s="1"/>
      <c r="R8" s="1"/>
      <c r="S8" s="1"/>
      <c r="T8" s="1"/>
      <c r="U8" s="1"/>
    </row>
    <row r="9" spans="1:21" ht="24" customHeight="1">
      <c r="A9" s="2"/>
      <c r="B9" s="189" t="s">
        <v>129</v>
      </c>
      <c r="C9" s="190"/>
      <c r="D9" s="269"/>
      <c r="E9" s="211"/>
      <c r="F9" s="220" t="s">
        <v>236</v>
      </c>
      <c r="G9" s="268"/>
      <c r="H9" s="222"/>
      <c r="I9" s="222"/>
      <c r="J9" s="226"/>
      <c r="K9" s="210"/>
      <c r="L9" s="111"/>
      <c r="Q9" s="1"/>
      <c r="R9" s="1"/>
      <c r="S9" s="1"/>
      <c r="T9" s="1"/>
      <c r="U9" s="1"/>
    </row>
    <row r="10" spans="1:21" ht="25.5" customHeight="1">
      <c r="A10" s="2"/>
      <c r="B10" s="189" t="s">
        <v>130</v>
      </c>
      <c r="C10" s="245"/>
      <c r="D10" s="219"/>
      <c r="E10" s="211"/>
      <c r="F10" s="220" t="s">
        <v>236</v>
      </c>
      <c r="G10" s="268"/>
      <c r="H10" s="222"/>
      <c r="I10" s="222"/>
      <c r="J10" s="226"/>
      <c r="K10" s="210"/>
      <c r="L10" s="111"/>
      <c r="Q10" s="1"/>
      <c r="R10" s="1"/>
      <c r="S10" s="1"/>
      <c r="T10" s="1"/>
      <c r="U10" s="1"/>
    </row>
    <row r="11" spans="1:21" ht="26.25" customHeight="1">
      <c r="A11" s="2"/>
      <c r="B11" s="189" t="s">
        <v>177</v>
      </c>
      <c r="C11" s="190"/>
      <c r="D11" s="189">
        <v>4</v>
      </c>
      <c r="E11" s="211" t="s">
        <v>238</v>
      </c>
      <c r="F11" s="220"/>
      <c r="G11" s="276">
        <v>4500</v>
      </c>
      <c r="H11" s="222"/>
      <c r="I11" s="222"/>
      <c r="J11" s="335">
        <f>G11+H11+I11</f>
        <v>4500</v>
      </c>
      <c r="K11" s="188" t="s">
        <v>107</v>
      </c>
      <c r="L11" s="111"/>
      <c r="Q11" s="1"/>
      <c r="R11" s="1"/>
      <c r="S11" s="1"/>
      <c r="T11" s="1"/>
      <c r="U11" s="1"/>
    </row>
    <row r="12" spans="1:21" ht="24" customHeight="1">
      <c r="A12" s="2"/>
      <c r="B12" s="189" t="s">
        <v>237</v>
      </c>
      <c r="C12" s="190"/>
      <c r="D12" s="189"/>
      <c r="E12" s="211"/>
      <c r="F12" s="220"/>
      <c r="G12" s="271"/>
      <c r="H12" s="222"/>
      <c r="I12" s="222"/>
      <c r="J12" s="226"/>
      <c r="K12" s="188"/>
      <c r="L12" s="111"/>
      <c r="Q12" s="1"/>
      <c r="R12" s="1"/>
      <c r="S12" s="1"/>
      <c r="T12" s="1"/>
      <c r="U12" s="1"/>
    </row>
    <row r="13" spans="1:21" ht="26.25" customHeight="1">
      <c r="A13" s="2"/>
      <c r="B13" s="189" t="s">
        <v>131</v>
      </c>
      <c r="C13" s="293"/>
      <c r="D13" s="189"/>
      <c r="E13" s="211"/>
      <c r="F13" s="220" t="s">
        <v>236</v>
      </c>
      <c r="G13" s="243"/>
      <c r="H13" s="221"/>
      <c r="I13" s="222"/>
      <c r="J13" s="226"/>
      <c r="K13" s="210"/>
      <c r="L13" s="111"/>
      <c r="Q13" s="1"/>
      <c r="R13" s="1"/>
      <c r="S13" s="1"/>
      <c r="T13" s="1"/>
      <c r="U13" s="1"/>
    </row>
    <row r="14" spans="1:21" ht="26.25" customHeight="1">
      <c r="A14" s="2"/>
      <c r="B14" s="294" t="s">
        <v>132</v>
      </c>
      <c r="C14" s="293"/>
      <c r="D14" s="189"/>
      <c r="E14" s="211"/>
      <c r="F14" s="220" t="s">
        <v>236</v>
      </c>
      <c r="G14" s="243"/>
      <c r="H14" s="221"/>
      <c r="I14" s="222"/>
      <c r="J14" s="226"/>
      <c r="K14" s="210"/>
      <c r="L14" s="111"/>
      <c r="Q14" s="1"/>
      <c r="R14" s="1"/>
      <c r="S14" s="1"/>
      <c r="T14" s="1"/>
      <c r="U14" s="1"/>
    </row>
    <row r="15" spans="1:21" ht="24" customHeight="1">
      <c r="A15" s="2"/>
      <c r="B15" s="180" t="s">
        <v>178</v>
      </c>
      <c r="C15" s="340"/>
      <c r="D15" s="180">
        <v>5</v>
      </c>
      <c r="E15" s="225" t="s">
        <v>183</v>
      </c>
      <c r="F15" s="220" t="s">
        <v>236</v>
      </c>
      <c r="G15" s="270">
        <v>50000</v>
      </c>
      <c r="H15" s="223"/>
      <c r="I15" s="147"/>
      <c r="J15" s="226">
        <f>G15+H15+I15</f>
        <v>50000</v>
      </c>
      <c r="K15" s="193" t="s">
        <v>191</v>
      </c>
      <c r="L15" s="111"/>
      <c r="Q15" s="1"/>
      <c r="R15" s="1"/>
      <c r="S15" s="1"/>
      <c r="T15" s="1"/>
      <c r="U15" s="1"/>
    </row>
    <row r="16" spans="1:21" ht="24.75" customHeight="1">
      <c r="A16" s="2"/>
      <c r="B16" s="194" t="s">
        <v>135</v>
      </c>
      <c r="C16" s="224"/>
      <c r="D16" s="213"/>
      <c r="E16" s="227"/>
      <c r="F16" s="228"/>
      <c r="G16" s="244"/>
      <c r="H16" s="223"/>
      <c r="I16" s="147"/>
      <c r="J16" s="226"/>
      <c r="K16" s="228"/>
      <c r="L16" s="111"/>
      <c r="Q16" s="1"/>
      <c r="R16" s="1"/>
      <c r="S16" s="1"/>
      <c r="T16" s="1"/>
      <c r="U16" s="1"/>
    </row>
    <row r="17" spans="1:21" ht="23.25" customHeight="1">
      <c r="A17" s="2"/>
      <c r="B17" s="180" t="s">
        <v>134</v>
      </c>
      <c r="C17" s="273"/>
      <c r="D17" s="230"/>
      <c r="E17" s="231"/>
      <c r="F17" s="199"/>
      <c r="G17" s="243"/>
      <c r="H17" s="223"/>
      <c r="I17" s="147"/>
      <c r="J17" s="226"/>
      <c r="K17" s="199"/>
      <c r="L17" s="111"/>
      <c r="Q17" s="1"/>
      <c r="R17" s="1"/>
      <c r="S17" s="1"/>
      <c r="T17" s="1"/>
      <c r="U17" s="1"/>
    </row>
    <row r="18" spans="1:21" ht="26.25" customHeight="1">
      <c r="A18" s="2"/>
      <c r="B18" s="180" t="s">
        <v>133</v>
      </c>
      <c r="C18" s="295"/>
      <c r="D18" s="230"/>
      <c r="E18" s="231"/>
      <c r="F18" s="199"/>
      <c r="G18" s="243"/>
      <c r="H18" s="223"/>
      <c r="I18" s="147"/>
      <c r="J18" s="226"/>
      <c r="K18" s="199"/>
      <c r="L18" s="111"/>
      <c r="Q18" s="1"/>
      <c r="R18" s="1"/>
      <c r="S18" s="1"/>
      <c r="T18" s="1"/>
      <c r="U18" s="1"/>
    </row>
    <row r="19" spans="1:21" ht="23.25" customHeight="1">
      <c r="A19" s="2"/>
      <c r="B19" s="563" t="s">
        <v>6</v>
      </c>
      <c r="C19" s="564"/>
      <c r="D19" s="564"/>
      <c r="E19" s="46"/>
      <c r="F19" s="46"/>
      <c r="G19" s="512">
        <f>SUM(G5:G18)</f>
        <v>135000</v>
      </c>
      <c r="H19" s="512"/>
      <c r="I19" s="512"/>
      <c r="J19" s="513">
        <f>SUM(J5:J18)</f>
        <v>135000</v>
      </c>
      <c r="K19" s="242"/>
      <c r="L19" s="2"/>
      <c r="Q19" s="1"/>
      <c r="R19" s="1"/>
      <c r="S19" s="1"/>
      <c r="T19" s="1"/>
      <c r="U19" s="1"/>
    </row>
    <row r="20" spans="7:11" ht="24.75">
      <c r="G20" s="165"/>
      <c r="H20" s="167"/>
      <c r="I20" s="166"/>
      <c r="J20" s="165"/>
      <c r="K20" s="75"/>
    </row>
    <row r="21" spans="7:11" ht="24.75">
      <c r="G21" s="165"/>
      <c r="H21" s="167"/>
      <c r="I21" s="166"/>
      <c r="J21" s="165"/>
      <c r="K21" s="75"/>
    </row>
    <row r="22" spans="7:11" ht="24.75">
      <c r="G22" s="165"/>
      <c r="H22" s="167"/>
      <c r="I22" s="166"/>
      <c r="J22" s="165"/>
      <c r="K22" s="75"/>
    </row>
    <row r="23" spans="7:11" ht="24.75">
      <c r="G23" s="165"/>
      <c r="H23" s="167"/>
      <c r="I23" s="166"/>
      <c r="J23" s="165"/>
      <c r="K23" s="75"/>
    </row>
    <row r="24" spans="7:11" ht="24.75">
      <c r="G24" s="165"/>
      <c r="H24" s="167"/>
      <c r="I24" s="166"/>
      <c r="J24" s="165"/>
      <c r="K24" s="75"/>
    </row>
    <row r="25" spans="7:11" ht="24.75">
      <c r="G25" s="165"/>
      <c r="H25" s="167"/>
      <c r="I25" s="166"/>
      <c r="J25" s="165"/>
      <c r="K25" s="75"/>
    </row>
    <row r="26" spans="7:11" ht="24.75">
      <c r="G26" s="165"/>
      <c r="H26" s="167"/>
      <c r="I26" s="166"/>
      <c r="J26" s="165"/>
      <c r="K26" s="75"/>
    </row>
    <row r="27" spans="7:11" ht="24.75">
      <c r="G27" s="165"/>
      <c r="H27" s="167"/>
      <c r="I27" s="166"/>
      <c r="J27" s="165"/>
      <c r="K27" s="75"/>
    </row>
    <row r="28" spans="7:11" ht="24.75">
      <c r="G28" s="165"/>
      <c r="H28" s="167"/>
      <c r="I28" s="166"/>
      <c r="J28" s="165"/>
      <c r="K28" s="75"/>
    </row>
    <row r="29" spans="7:11" ht="24.75">
      <c r="G29" s="165"/>
      <c r="H29" s="167"/>
      <c r="I29" s="166"/>
      <c r="J29" s="165"/>
      <c r="K29" s="75"/>
    </row>
    <row r="30" spans="6:11" ht="24.75">
      <c r="F30" s="10" t="s">
        <v>217</v>
      </c>
      <c r="G30" s="358">
        <v>135000</v>
      </c>
      <c r="H30" s="175"/>
      <c r="I30" s="165"/>
      <c r="K30" s="75"/>
    </row>
    <row r="31" spans="6:11" ht="24.75">
      <c r="F31" s="32" t="s">
        <v>98</v>
      </c>
      <c r="G31" s="165">
        <f>J19</f>
        <v>135000</v>
      </c>
      <c r="J31" s="165"/>
      <c r="K31" s="75"/>
    </row>
    <row r="32" spans="6:11" ht="27.75">
      <c r="F32" s="10" t="s">
        <v>93</v>
      </c>
      <c r="G32" s="359">
        <f>G30-J19</f>
        <v>0</v>
      </c>
      <c r="K32" s="75"/>
    </row>
    <row r="33" spans="6:11" ht="24.75">
      <c r="F33" s="142"/>
      <c r="K33" s="75"/>
    </row>
    <row r="34" ht="24.75">
      <c r="K34" s="75"/>
    </row>
  </sheetData>
  <sheetProtection/>
  <mergeCells count="7">
    <mergeCell ref="K3:K4"/>
    <mergeCell ref="B3:B4"/>
    <mergeCell ref="D3:E3"/>
    <mergeCell ref="D4:E4"/>
    <mergeCell ref="G3:J3"/>
    <mergeCell ref="B19:D19"/>
    <mergeCell ref="B1:J1"/>
  </mergeCells>
  <printOptions horizontalCentered="1"/>
  <pageMargins left="0.1968503937007874" right="0" top="0.7874015748031497" bottom="0.7086614173228347" header="0.5118110236220472" footer="0.3543307086614173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2"/>
  <sheetViews>
    <sheetView zoomScaleSheetLayoutView="120" zoomScalePageLayoutView="97" workbookViewId="0" topLeftCell="A3">
      <selection activeCell="B21" sqref="B21"/>
    </sheetView>
  </sheetViews>
  <sheetFormatPr defaultColWidth="9.140625" defaultRowHeight="12.75"/>
  <cols>
    <col min="1" max="1" width="3.7109375" style="32" customWidth="1"/>
    <col min="2" max="2" width="49.421875" style="1" customWidth="1"/>
    <col min="3" max="3" width="4.57421875" style="1" customWidth="1"/>
    <col min="4" max="4" width="7.421875" style="1" customWidth="1"/>
    <col min="5" max="5" width="6.28125" style="1" customWidth="1"/>
    <col min="6" max="6" width="10.57421875" style="1" customWidth="1"/>
    <col min="7" max="7" width="11.140625" style="1" customWidth="1"/>
    <col min="8" max="8" width="9.140625" style="1" customWidth="1"/>
    <col min="9" max="9" width="8.421875" style="1" customWidth="1"/>
    <col min="10" max="10" width="13.00390625" style="1" customWidth="1"/>
    <col min="11" max="11" width="12.7109375" style="1" customWidth="1"/>
    <col min="12" max="12" width="11.421875" style="1" bestFit="1" customWidth="1"/>
    <col min="13" max="22" width="9.140625" style="2" customWidth="1"/>
    <col min="23" max="23" width="14.140625" style="2" bestFit="1" customWidth="1"/>
    <col min="24" max="36" width="9.140625" style="2" customWidth="1"/>
    <col min="37" max="16384" width="9.140625" style="1" customWidth="1"/>
  </cols>
  <sheetData>
    <row r="1" spans="1:12" s="31" customFormat="1" ht="24.75" customHeight="1">
      <c r="A1" s="29">
        <v>1</v>
      </c>
      <c r="B1" s="30" t="s">
        <v>88</v>
      </c>
      <c r="C1" s="30"/>
      <c r="D1" s="15"/>
      <c r="E1" s="15"/>
      <c r="F1" s="15"/>
      <c r="G1" s="15"/>
      <c r="H1" s="15"/>
      <c r="I1" s="15"/>
      <c r="J1" s="15"/>
      <c r="K1" s="15"/>
      <c r="L1" s="15"/>
    </row>
    <row r="2" spans="1:12" ht="24.75" customHeight="1">
      <c r="A2" s="11">
        <v>4</v>
      </c>
      <c r="B2" s="15" t="s">
        <v>62</v>
      </c>
      <c r="C2" s="9"/>
      <c r="D2" s="9"/>
      <c r="E2" s="9"/>
      <c r="F2" s="9"/>
      <c r="G2" s="9"/>
      <c r="H2" s="9"/>
      <c r="I2" s="9"/>
      <c r="J2" s="9"/>
      <c r="K2" s="9"/>
      <c r="L2" s="50"/>
    </row>
    <row r="3" spans="1:36" ht="24.75" customHeight="1">
      <c r="A3" s="2"/>
      <c r="B3" s="548" t="s">
        <v>4</v>
      </c>
      <c r="C3" s="549"/>
      <c r="D3" s="579" t="s">
        <v>7</v>
      </c>
      <c r="E3" s="589"/>
      <c r="F3" s="67" t="s">
        <v>0</v>
      </c>
      <c r="G3" s="583" t="s">
        <v>1</v>
      </c>
      <c r="H3" s="541"/>
      <c r="I3" s="541"/>
      <c r="J3" s="541"/>
      <c r="K3" s="546" t="s">
        <v>2</v>
      </c>
      <c r="N3" s="39"/>
      <c r="O3" s="39"/>
      <c r="P3" s="39"/>
      <c r="Q3" s="39"/>
      <c r="R3" s="39"/>
      <c r="S3" s="39"/>
      <c r="AF3" s="1"/>
      <c r="AG3" s="1"/>
      <c r="AH3" s="1"/>
      <c r="AI3" s="1"/>
      <c r="AJ3" s="1"/>
    </row>
    <row r="4" spans="1:36" ht="24.75" customHeight="1">
      <c r="A4" s="2"/>
      <c r="B4" s="550"/>
      <c r="C4" s="551"/>
      <c r="D4" s="581" t="s">
        <v>8</v>
      </c>
      <c r="E4" s="587"/>
      <c r="F4" s="93" t="s">
        <v>9</v>
      </c>
      <c r="G4" s="95" t="s">
        <v>10</v>
      </c>
      <c r="H4" s="99" t="s">
        <v>30</v>
      </c>
      <c r="I4" s="65" t="s">
        <v>57</v>
      </c>
      <c r="J4" s="92" t="s">
        <v>5</v>
      </c>
      <c r="K4" s="630"/>
      <c r="N4" s="39"/>
      <c r="O4" s="39"/>
      <c r="P4" s="39"/>
      <c r="Q4" s="39"/>
      <c r="R4" s="39"/>
      <c r="S4" s="39"/>
      <c r="T4" s="49"/>
      <c r="U4" s="40"/>
      <c r="AF4" s="1"/>
      <c r="AG4" s="1"/>
      <c r="AH4" s="1"/>
      <c r="AI4" s="1"/>
      <c r="AJ4" s="1"/>
    </row>
    <row r="5" spans="1:36" ht="24.75" customHeight="1">
      <c r="A5" s="1"/>
      <c r="B5" s="296" t="s">
        <v>124</v>
      </c>
      <c r="C5" s="217"/>
      <c r="D5" s="360">
        <v>73</v>
      </c>
      <c r="E5" s="363" t="s">
        <v>113</v>
      </c>
      <c r="F5" s="145" t="s">
        <v>239</v>
      </c>
      <c r="G5" s="282">
        <v>13950</v>
      </c>
      <c r="H5" s="218"/>
      <c r="I5" s="218"/>
      <c r="J5" s="183">
        <f>G5+H5+I5</f>
        <v>13950</v>
      </c>
      <c r="K5" s="145" t="s">
        <v>102</v>
      </c>
      <c r="N5" s="39"/>
      <c r="O5" s="39"/>
      <c r="P5" s="39"/>
      <c r="Q5" s="39"/>
      <c r="R5" s="39"/>
      <c r="S5" s="39"/>
      <c r="T5" s="49"/>
      <c r="U5" s="40"/>
      <c r="AF5" s="1"/>
      <c r="AG5" s="1"/>
      <c r="AH5" s="1"/>
      <c r="AI5" s="1"/>
      <c r="AJ5" s="1"/>
    </row>
    <row r="6" spans="1:36" ht="24.75" customHeight="1">
      <c r="A6" s="1"/>
      <c r="B6" s="178" t="s">
        <v>279</v>
      </c>
      <c r="C6" s="326"/>
      <c r="D6" s="360"/>
      <c r="E6" s="363"/>
      <c r="F6" s="207"/>
      <c r="G6" s="247"/>
      <c r="H6" s="218"/>
      <c r="I6" s="218"/>
      <c r="J6" s="183"/>
      <c r="K6" s="145"/>
      <c r="N6" s="39"/>
      <c r="O6" s="39"/>
      <c r="P6" s="39"/>
      <c r="Q6" s="39"/>
      <c r="R6" s="39"/>
      <c r="S6" s="39"/>
      <c r="T6" s="49"/>
      <c r="U6" s="40"/>
      <c r="AF6" s="1"/>
      <c r="AG6" s="1"/>
      <c r="AH6" s="1"/>
      <c r="AI6" s="1"/>
      <c r="AJ6" s="1"/>
    </row>
    <row r="7" spans="1:36" ht="24.75" customHeight="1">
      <c r="A7" s="1"/>
      <c r="B7" s="178" t="s">
        <v>280</v>
      </c>
      <c r="C7" s="326"/>
      <c r="D7" s="360"/>
      <c r="E7" s="363"/>
      <c r="F7" s="207"/>
      <c r="G7" s="247"/>
      <c r="H7" s="218"/>
      <c r="I7" s="218"/>
      <c r="J7" s="183"/>
      <c r="K7" s="145"/>
      <c r="N7" s="39"/>
      <c r="O7" s="39"/>
      <c r="P7" s="39"/>
      <c r="Q7" s="39"/>
      <c r="R7" s="39"/>
      <c r="S7" s="39"/>
      <c r="T7" s="49"/>
      <c r="U7" s="40"/>
      <c r="AF7" s="1"/>
      <c r="AG7" s="1"/>
      <c r="AH7" s="1"/>
      <c r="AI7" s="1"/>
      <c r="AJ7" s="1"/>
    </row>
    <row r="8" spans="1:36" ht="24.75" customHeight="1">
      <c r="A8" s="1"/>
      <c r="B8" s="178" t="s">
        <v>281</v>
      </c>
      <c r="C8" s="326"/>
      <c r="D8" s="360"/>
      <c r="E8" s="363"/>
      <c r="F8" s="207"/>
      <c r="G8" s="247"/>
      <c r="H8" s="218"/>
      <c r="I8" s="218"/>
      <c r="J8" s="183"/>
      <c r="K8" s="145"/>
      <c r="N8" s="39"/>
      <c r="O8" s="39"/>
      <c r="P8" s="39"/>
      <c r="Q8" s="39"/>
      <c r="R8" s="39"/>
      <c r="S8" s="39"/>
      <c r="T8" s="49"/>
      <c r="U8" s="40"/>
      <c r="AF8" s="1"/>
      <c r="AG8" s="1"/>
      <c r="AH8" s="1"/>
      <c r="AI8" s="1"/>
      <c r="AJ8" s="1"/>
    </row>
    <row r="9" spans="1:36" ht="24.75" customHeight="1">
      <c r="A9" s="1"/>
      <c r="B9" s="296" t="s">
        <v>179</v>
      </c>
      <c r="C9" s="217"/>
      <c r="D9" s="360">
        <v>270</v>
      </c>
      <c r="E9" s="363" t="s">
        <v>113</v>
      </c>
      <c r="F9" s="145" t="s">
        <v>239</v>
      </c>
      <c r="G9" s="282">
        <v>19700</v>
      </c>
      <c r="H9" s="218"/>
      <c r="I9" s="218"/>
      <c r="J9" s="183">
        <f>G9+H9+I9</f>
        <v>19700</v>
      </c>
      <c r="K9" s="145" t="s">
        <v>102</v>
      </c>
      <c r="N9" s="39"/>
      <c r="O9" s="39"/>
      <c r="P9" s="39"/>
      <c r="Q9" s="39"/>
      <c r="R9" s="39"/>
      <c r="S9" s="39"/>
      <c r="T9" s="49"/>
      <c r="U9" s="40"/>
      <c r="AF9" s="1"/>
      <c r="AG9" s="1"/>
      <c r="AH9" s="1"/>
      <c r="AI9" s="1"/>
      <c r="AJ9" s="1"/>
    </row>
    <row r="10" spans="1:36" ht="24.75" customHeight="1">
      <c r="A10" s="1"/>
      <c r="B10" s="296" t="s">
        <v>180</v>
      </c>
      <c r="C10" s="217"/>
      <c r="D10" s="233"/>
      <c r="E10" s="234"/>
      <c r="F10" s="207"/>
      <c r="G10" s="282"/>
      <c r="H10" s="218"/>
      <c r="I10" s="218"/>
      <c r="J10" s="183"/>
      <c r="K10" s="145"/>
      <c r="N10" s="39"/>
      <c r="O10" s="39"/>
      <c r="P10" s="39"/>
      <c r="Q10" s="39"/>
      <c r="R10" s="39"/>
      <c r="S10" s="39"/>
      <c r="T10" s="49"/>
      <c r="U10" s="40"/>
      <c r="AF10" s="1"/>
      <c r="AG10" s="1"/>
      <c r="AH10" s="1"/>
      <c r="AI10" s="1"/>
      <c r="AJ10" s="1"/>
    </row>
    <row r="11" spans="1:36" ht="24.75" customHeight="1">
      <c r="A11" s="1"/>
      <c r="B11" s="153" t="s">
        <v>282</v>
      </c>
      <c r="C11" s="299" t="s">
        <v>3</v>
      </c>
      <c r="D11" s="153"/>
      <c r="E11" s="155"/>
      <c r="F11" s="207"/>
      <c r="G11" s="23"/>
      <c r="H11" s="23"/>
      <c r="I11" s="23"/>
      <c r="J11" s="183"/>
      <c r="K11" s="145"/>
      <c r="N11" s="39"/>
      <c r="O11" s="39"/>
      <c r="P11" s="39"/>
      <c r="Q11" s="39"/>
      <c r="R11" s="39"/>
      <c r="S11" s="39"/>
      <c r="T11" s="49"/>
      <c r="U11" s="40"/>
      <c r="AF11" s="1"/>
      <c r="AG11" s="1"/>
      <c r="AH11" s="1"/>
      <c r="AI11" s="1"/>
      <c r="AJ11" s="1"/>
    </row>
    <row r="12" spans="1:36" ht="24.75" customHeight="1">
      <c r="A12" s="1"/>
      <c r="B12" s="153" t="s">
        <v>137</v>
      </c>
      <c r="C12" s="299"/>
      <c r="D12" s="153"/>
      <c r="E12" s="155"/>
      <c r="F12" s="207"/>
      <c r="G12" s="23"/>
      <c r="H12" s="23"/>
      <c r="I12" s="23"/>
      <c r="J12" s="183"/>
      <c r="K12" s="145"/>
      <c r="N12" s="39"/>
      <c r="O12" s="39"/>
      <c r="P12" s="39"/>
      <c r="Q12" s="39"/>
      <c r="R12" s="39"/>
      <c r="S12" s="39"/>
      <c r="T12" s="49"/>
      <c r="U12" s="40"/>
      <c r="AF12" s="1"/>
      <c r="AG12" s="1"/>
      <c r="AH12" s="1"/>
      <c r="AI12" s="1"/>
      <c r="AJ12" s="1"/>
    </row>
    <row r="13" spans="1:36" ht="24.75" customHeight="1">
      <c r="A13" s="1"/>
      <c r="B13" s="153" t="s">
        <v>283</v>
      </c>
      <c r="C13" s="299"/>
      <c r="D13" s="153"/>
      <c r="E13" s="155"/>
      <c r="F13" s="207"/>
      <c r="G13" s="23"/>
      <c r="H13" s="23"/>
      <c r="I13" s="23"/>
      <c r="J13" s="183"/>
      <c r="K13" s="145"/>
      <c r="N13" s="39"/>
      <c r="O13" s="39"/>
      <c r="P13" s="39"/>
      <c r="Q13" s="39"/>
      <c r="R13" s="39"/>
      <c r="S13" s="39"/>
      <c r="T13" s="49"/>
      <c r="U13" s="40"/>
      <c r="AF13" s="1"/>
      <c r="AG13" s="1"/>
      <c r="AH13" s="1"/>
      <c r="AI13" s="1"/>
      <c r="AJ13" s="1"/>
    </row>
    <row r="14" spans="1:36" ht="24.75" customHeight="1">
      <c r="A14" s="1"/>
      <c r="B14" s="317" t="s">
        <v>176</v>
      </c>
      <c r="C14" s="327"/>
      <c r="D14" s="317">
        <v>102</v>
      </c>
      <c r="E14" s="155" t="s">
        <v>113</v>
      </c>
      <c r="F14" s="145" t="s">
        <v>239</v>
      </c>
      <c r="G14" s="242"/>
      <c r="H14" s="443"/>
      <c r="I14" s="442"/>
      <c r="J14" s="444"/>
      <c r="K14" s="145" t="s">
        <v>159</v>
      </c>
      <c r="N14" s="39"/>
      <c r="O14" s="39"/>
      <c r="P14" s="39"/>
      <c r="Q14" s="39"/>
      <c r="R14" s="39"/>
      <c r="S14" s="39"/>
      <c r="T14" s="49"/>
      <c r="U14" s="40"/>
      <c r="AF14" s="1"/>
      <c r="AG14" s="1"/>
      <c r="AH14" s="1"/>
      <c r="AI14" s="1"/>
      <c r="AJ14" s="1"/>
    </row>
    <row r="15" spans="1:36" ht="24.75" customHeight="1">
      <c r="A15" s="1"/>
      <c r="B15" s="314" t="s">
        <v>315</v>
      </c>
      <c r="C15" s="327"/>
      <c r="D15" s="317"/>
      <c r="E15" s="155"/>
      <c r="F15" s="145"/>
      <c r="G15" s="242"/>
      <c r="H15" s="443"/>
      <c r="I15" s="442"/>
      <c r="J15" s="444"/>
      <c r="K15" s="145"/>
      <c r="N15" s="39"/>
      <c r="O15" s="39"/>
      <c r="P15" s="39"/>
      <c r="Q15" s="39"/>
      <c r="R15" s="39"/>
      <c r="S15" s="39"/>
      <c r="T15" s="49"/>
      <c r="U15" s="40"/>
      <c r="AF15" s="1"/>
      <c r="AG15" s="1"/>
      <c r="AH15" s="1"/>
      <c r="AI15" s="1"/>
      <c r="AJ15" s="1"/>
    </row>
    <row r="16" spans="1:36" ht="24.75" customHeight="1">
      <c r="A16" s="1"/>
      <c r="B16" s="317" t="s">
        <v>318</v>
      </c>
      <c r="C16" s="318"/>
      <c r="D16" s="450"/>
      <c r="E16" s="155"/>
      <c r="F16" s="145"/>
      <c r="G16" s="242"/>
      <c r="H16" s="443"/>
      <c r="I16" s="442"/>
      <c r="J16" s="444"/>
      <c r="K16" s="145" t="s">
        <v>166</v>
      </c>
      <c r="N16" s="39"/>
      <c r="O16" s="39"/>
      <c r="P16" s="39"/>
      <c r="Q16" s="39"/>
      <c r="R16" s="39"/>
      <c r="S16" s="39"/>
      <c r="T16" s="49"/>
      <c r="U16" s="40"/>
      <c r="AF16" s="1"/>
      <c r="AG16" s="1"/>
      <c r="AH16" s="1"/>
      <c r="AI16" s="1"/>
      <c r="AJ16" s="1"/>
    </row>
    <row r="17" spans="1:36" ht="24.75" customHeight="1">
      <c r="A17" s="1"/>
      <c r="B17" s="314" t="s">
        <v>315</v>
      </c>
      <c r="C17" s="318"/>
      <c r="D17" s="450"/>
      <c r="E17" s="155"/>
      <c r="F17" s="145"/>
      <c r="G17" s="242"/>
      <c r="H17" s="443"/>
      <c r="I17" s="442"/>
      <c r="J17" s="444"/>
      <c r="K17" s="145"/>
      <c r="N17" s="39"/>
      <c r="O17" s="39"/>
      <c r="P17" s="39"/>
      <c r="Q17" s="39"/>
      <c r="R17" s="39"/>
      <c r="S17" s="39"/>
      <c r="T17" s="49"/>
      <c r="U17" s="40"/>
      <c r="AF17" s="1"/>
      <c r="AG17" s="1"/>
      <c r="AH17" s="1"/>
      <c r="AI17" s="1"/>
      <c r="AJ17" s="1"/>
    </row>
    <row r="18" spans="1:36" ht="24.75" customHeight="1">
      <c r="A18" s="1"/>
      <c r="B18" s="296" t="s">
        <v>319</v>
      </c>
      <c r="C18" s="217"/>
      <c r="D18" s="360">
        <v>4</v>
      </c>
      <c r="E18" s="363" t="s">
        <v>113</v>
      </c>
      <c r="F18" s="145" t="s">
        <v>239</v>
      </c>
      <c r="G18" s="282">
        <v>2640</v>
      </c>
      <c r="H18" s="218"/>
      <c r="I18" s="218"/>
      <c r="J18" s="183">
        <f>G18+H18+I18</f>
        <v>2640</v>
      </c>
      <c r="K18" s="145" t="s">
        <v>111</v>
      </c>
      <c r="N18" s="39"/>
      <c r="O18" s="39"/>
      <c r="P18" s="39"/>
      <c r="Q18" s="39"/>
      <c r="R18" s="39"/>
      <c r="S18" s="39"/>
      <c r="T18" s="49"/>
      <c r="U18" s="40"/>
      <c r="AF18" s="1"/>
      <c r="AG18" s="1"/>
      <c r="AH18" s="1"/>
      <c r="AI18" s="1"/>
      <c r="AJ18" s="1"/>
    </row>
    <row r="19" spans="1:36" ht="24.75" customHeight="1">
      <c r="A19" s="1"/>
      <c r="B19" s="373" t="s">
        <v>320</v>
      </c>
      <c r="C19" s="328" t="s">
        <v>3</v>
      </c>
      <c r="D19" s="233">
        <v>75</v>
      </c>
      <c r="E19" s="234" t="s">
        <v>113</v>
      </c>
      <c r="F19" s="145" t="s">
        <v>239</v>
      </c>
      <c r="G19" s="282">
        <v>160000</v>
      </c>
      <c r="H19" s="218"/>
      <c r="I19" s="218"/>
      <c r="J19" s="183">
        <f>G19</f>
        <v>160000</v>
      </c>
      <c r="K19" s="145" t="s">
        <v>389</v>
      </c>
      <c r="L19" s="54"/>
      <c r="N19" s="39"/>
      <c r="O19" s="39"/>
      <c r="P19" s="39"/>
      <c r="Q19" s="39"/>
      <c r="R19" s="39"/>
      <c r="S19" s="39"/>
      <c r="T19" s="49"/>
      <c r="U19" s="40"/>
      <c r="AF19" s="1"/>
      <c r="AG19" s="1"/>
      <c r="AH19" s="1"/>
      <c r="AI19" s="1"/>
      <c r="AJ19" s="1"/>
    </row>
    <row r="20" spans="1:36" ht="24.75" customHeight="1">
      <c r="A20" s="2"/>
      <c r="B20" s="305" t="s">
        <v>6</v>
      </c>
      <c r="C20" s="229"/>
      <c r="D20" s="236"/>
      <c r="E20" s="237"/>
      <c r="F20" s="238"/>
      <c r="G20" s="239">
        <f>SUM(G5:G19)</f>
        <v>196290</v>
      </c>
      <c r="H20" s="446"/>
      <c r="I20" s="239"/>
      <c r="J20" s="183">
        <f>SUM(J5:J19)</f>
        <v>196290</v>
      </c>
      <c r="K20" s="45"/>
      <c r="R20" s="133"/>
      <c r="AF20" s="1"/>
      <c r="AG20" s="1"/>
      <c r="AH20" s="1"/>
      <c r="AI20" s="1"/>
      <c r="AJ20" s="1"/>
    </row>
    <row r="21" spans="1:11" ht="24" customHeight="1">
      <c r="A21" s="10"/>
      <c r="G21" s="144"/>
      <c r="H21" s="75"/>
      <c r="J21" s="150"/>
      <c r="K21" s="52"/>
    </row>
    <row r="22" spans="1:11" ht="24" customHeight="1">
      <c r="A22" s="10"/>
      <c r="H22" s="75"/>
      <c r="J22" s="150"/>
      <c r="K22" s="52"/>
    </row>
  </sheetData>
  <sheetProtection/>
  <mergeCells count="5">
    <mergeCell ref="D4:E4"/>
    <mergeCell ref="G3:J3"/>
    <mergeCell ref="B3:C4"/>
    <mergeCell ref="D3:E3"/>
    <mergeCell ref="K3:K4"/>
  </mergeCells>
  <printOptions horizontalCentered="1"/>
  <pageMargins left="0.1968503937007874" right="0" top="0.5905511811023623" bottom="0.5118110236220472" header="0.5118110236220472" footer="0.3543307086614173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0"/>
  <sheetViews>
    <sheetView zoomScalePageLayoutView="0" workbookViewId="0" topLeftCell="A25">
      <selection activeCell="B32" sqref="B32"/>
    </sheetView>
  </sheetViews>
  <sheetFormatPr defaultColWidth="9.140625" defaultRowHeight="12.75"/>
  <cols>
    <col min="1" max="1" width="5.7109375" style="28" customWidth="1"/>
    <col min="2" max="2" width="43.8515625" style="1" customWidth="1"/>
    <col min="3" max="3" width="11.7109375" style="1" customWidth="1"/>
    <col min="4" max="4" width="8.28125" style="1" customWidth="1"/>
    <col min="5" max="5" width="7.28125" style="1" customWidth="1"/>
    <col min="6" max="6" width="9.28125" style="1" customWidth="1"/>
    <col min="7" max="7" width="11.00390625" style="1" customWidth="1"/>
    <col min="8" max="8" width="8.8515625" style="1" customWidth="1"/>
    <col min="9" max="9" width="7.00390625" style="1" customWidth="1"/>
    <col min="10" max="10" width="12.00390625" style="1" customWidth="1"/>
    <col min="11" max="11" width="11.57421875" style="1" customWidth="1"/>
    <col min="12" max="24" width="9.140625" style="2" customWidth="1"/>
    <col min="25" max="16384" width="9.140625" style="1" customWidth="1"/>
  </cols>
  <sheetData>
    <row r="1" spans="1:11" ht="24.75">
      <c r="A1" s="28">
        <v>1</v>
      </c>
      <c r="B1" s="33" t="s">
        <v>89</v>
      </c>
      <c r="C1" s="33"/>
      <c r="D1" s="33"/>
      <c r="E1" s="33"/>
      <c r="F1" s="33"/>
      <c r="G1" s="33"/>
      <c r="H1" s="34"/>
      <c r="I1" s="34"/>
      <c r="J1" s="34"/>
      <c r="K1" s="34"/>
    </row>
    <row r="2" spans="2:11" ht="24.75">
      <c r="B2" s="36" t="s">
        <v>90</v>
      </c>
      <c r="C2" s="33"/>
      <c r="D2" s="33"/>
      <c r="E2" s="33"/>
      <c r="F2" s="33"/>
      <c r="G2" s="33"/>
      <c r="H2" s="34"/>
      <c r="I2" s="34"/>
      <c r="J2" s="34"/>
      <c r="K2" s="34"/>
    </row>
    <row r="3" spans="1:7" ht="26.25" customHeight="1">
      <c r="A3" s="28">
        <v>4</v>
      </c>
      <c r="B3" s="5" t="s">
        <v>67</v>
      </c>
      <c r="D3" s="9"/>
      <c r="E3" s="9"/>
      <c r="F3" s="9"/>
      <c r="G3" s="9"/>
    </row>
    <row r="4" spans="1:24" ht="26.25" customHeight="1">
      <c r="A4" s="2"/>
      <c r="B4" s="290"/>
      <c r="C4" s="118"/>
      <c r="D4" s="579" t="s">
        <v>7</v>
      </c>
      <c r="E4" s="589"/>
      <c r="F4" s="38" t="s">
        <v>0</v>
      </c>
      <c r="G4" s="598" t="s">
        <v>1</v>
      </c>
      <c r="H4" s="599"/>
      <c r="I4" s="599"/>
      <c r="J4" s="600"/>
      <c r="K4" s="25"/>
      <c r="T4" s="1"/>
      <c r="U4" s="1"/>
      <c r="V4" s="1"/>
      <c r="W4" s="1"/>
      <c r="X4" s="1"/>
    </row>
    <row r="5" spans="1:24" ht="26.25" customHeight="1">
      <c r="A5" s="2"/>
      <c r="B5" s="283" t="s">
        <v>63</v>
      </c>
      <c r="C5" s="289"/>
      <c r="D5" s="581" t="s">
        <v>8</v>
      </c>
      <c r="E5" s="587"/>
      <c r="F5" s="105" t="s">
        <v>9</v>
      </c>
      <c r="G5" s="291" t="s">
        <v>118</v>
      </c>
      <c r="H5" s="291" t="s">
        <v>120</v>
      </c>
      <c r="I5" s="291" t="s">
        <v>118</v>
      </c>
      <c r="J5" s="92" t="s">
        <v>5</v>
      </c>
      <c r="K5" s="110" t="s">
        <v>2</v>
      </c>
      <c r="T5" s="1"/>
      <c r="U5" s="1"/>
      <c r="V5" s="1"/>
      <c r="W5" s="1"/>
      <c r="X5" s="1"/>
    </row>
    <row r="6" spans="1:24" ht="26.25" customHeight="1">
      <c r="A6" s="2"/>
      <c r="B6" s="90"/>
      <c r="C6" s="284"/>
      <c r="D6" s="62"/>
      <c r="E6" s="101"/>
      <c r="F6" s="106"/>
      <c r="G6" s="70" t="s">
        <v>119</v>
      </c>
      <c r="H6" s="70" t="s">
        <v>37</v>
      </c>
      <c r="I6" s="69" t="s">
        <v>57</v>
      </c>
      <c r="J6" s="91" t="s">
        <v>1</v>
      </c>
      <c r="K6" s="114"/>
      <c r="T6" s="1"/>
      <c r="U6" s="1"/>
      <c r="V6" s="1"/>
      <c r="W6" s="1"/>
      <c r="X6" s="1"/>
    </row>
    <row r="7" spans="1:24" ht="26.25" customHeight="1">
      <c r="A7" s="2"/>
      <c r="B7" s="375" t="s">
        <v>285</v>
      </c>
      <c r="C7" s="376"/>
      <c r="D7" s="409">
        <v>13</v>
      </c>
      <c r="E7" s="98" t="s">
        <v>97</v>
      </c>
      <c r="F7" s="91" t="s">
        <v>242</v>
      </c>
      <c r="G7" s="402">
        <v>1300000</v>
      </c>
      <c r="H7" s="402"/>
      <c r="I7" s="403"/>
      <c r="J7" s="308">
        <v>1300000</v>
      </c>
      <c r="K7" s="356" t="s">
        <v>136</v>
      </c>
      <c r="T7" s="1"/>
      <c r="U7" s="1"/>
      <c r="V7" s="1"/>
      <c r="W7" s="1"/>
      <c r="X7" s="1"/>
    </row>
    <row r="8" spans="1:24" ht="26.25" customHeight="1">
      <c r="A8" s="2"/>
      <c r="B8" s="292" t="s">
        <v>316</v>
      </c>
      <c r="C8" s="377"/>
      <c r="D8" s="219">
        <v>3</v>
      </c>
      <c r="E8" s="412" t="s">
        <v>196</v>
      </c>
      <c r="F8" s="203"/>
      <c r="G8" s="378">
        <v>60400</v>
      </c>
      <c r="H8" s="247">
        <v>33900</v>
      </c>
      <c r="I8" s="247"/>
      <c r="J8" s="288">
        <f>G8+H8+I8</f>
        <v>94300</v>
      </c>
      <c r="K8" s="356" t="s">
        <v>136</v>
      </c>
      <c r="P8" s="72"/>
      <c r="T8" s="1"/>
      <c r="U8" s="1"/>
      <c r="V8" s="1"/>
      <c r="W8" s="1"/>
      <c r="X8" s="1"/>
    </row>
    <row r="9" spans="1:24" ht="26.25" customHeight="1">
      <c r="A9" s="2"/>
      <c r="B9" s="181" t="s">
        <v>344</v>
      </c>
      <c r="C9" s="379"/>
      <c r="D9" s="219">
        <v>200</v>
      </c>
      <c r="E9" s="115" t="s">
        <v>15</v>
      </c>
      <c r="F9" s="203" t="s">
        <v>121</v>
      </c>
      <c r="G9" s="381"/>
      <c r="H9" s="247"/>
      <c r="I9" s="247"/>
      <c r="J9" s="286"/>
      <c r="K9" s="356" t="s">
        <v>115</v>
      </c>
      <c r="T9" s="1"/>
      <c r="U9" s="1"/>
      <c r="V9" s="1"/>
      <c r="W9" s="1"/>
      <c r="X9" s="1"/>
    </row>
    <row r="10" spans="1:24" ht="26.25" customHeight="1">
      <c r="A10" s="2"/>
      <c r="B10" s="181" t="s">
        <v>345</v>
      </c>
      <c r="C10" s="379"/>
      <c r="D10" s="219">
        <v>180</v>
      </c>
      <c r="E10" s="115" t="s">
        <v>113</v>
      </c>
      <c r="F10" s="203" t="s">
        <v>242</v>
      </c>
      <c r="G10" s="381"/>
      <c r="H10" s="247"/>
      <c r="I10" s="247"/>
      <c r="J10" s="286"/>
      <c r="K10" s="356" t="s">
        <v>116</v>
      </c>
      <c r="P10" s="72"/>
      <c r="T10" s="1"/>
      <c r="U10" s="1"/>
      <c r="V10" s="1"/>
      <c r="W10" s="1"/>
      <c r="X10" s="1"/>
    </row>
    <row r="11" spans="1:24" ht="26.25" customHeight="1">
      <c r="A11" s="2"/>
      <c r="B11" s="181" t="s">
        <v>288</v>
      </c>
      <c r="C11" s="379"/>
      <c r="D11" s="219">
        <v>100</v>
      </c>
      <c r="E11" s="115" t="s">
        <v>113</v>
      </c>
      <c r="F11" s="203" t="s">
        <v>242</v>
      </c>
      <c r="G11" s="381"/>
      <c r="H11" s="247"/>
      <c r="I11" s="247"/>
      <c r="J11" s="286"/>
      <c r="K11" s="356" t="s">
        <v>117</v>
      </c>
      <c r="O11" s="453"/>
      <c r="T11" s="1"/>
      <c r="U11" s="1"/>
      <c r="V11" s="1"/>
      <c r="W11" s="1"/>
      <c r="X11" s="1"/>
    </row>
    <row r="12" spans="1:24" ht="26.25" customHeight="1">
      <c r="A12" s="2"/>
      <c r="B12" s="292" t="s">
        <v>328</v>
      </c>
      <c r="C12" s="377"/>
      <c r="D12" s="592" t="s">
        <v>321</v>
      </c>
      <c r="E12" s="593"/>
      <c r="F12" s="203"/>
      <c r="G12" s="381"/>
      <c r="H12" s="402">
        <v>47300</v>
      </c>
      <c r="I12" s="247"/>
      <c r="J12" s="530">
        <f>H12+I12</f>
        <v>47300</v>
      </c>
      <c r="K12" s="356" t="s">
        <v>136</v>
      </c>
      <c r="T12" s="1"/>
      <c r="U12" s="1"/>
      <c r="V12" s="1"/>
      <c r="W12" s="1"/>
      <c r="X12" s="1"/>
    </row>
    <row r="13" spans="1:24" ht="26.25" customHeight="1">
      <c r="A13" s="2"/>
      <c r="B13" s="292" t="s">
        <v>240</v>
      </c>
      <c r="C13" s="377"/>
      <c r="D13" s="219">
        <v>20</v>
      </c>
      <c r="E13" s="115" t="s">
        <v>113</v>
      </c>
      <c r="F13" s="179" t="s">
        <v>310</v>
      </c>
      <c r="G13" s="235">
        <v>243000</v>
      </c>
      <c r="H13" s="247"/>
      <c r="I13" s="247"/>
      <c r="J13" s="286">
        <f>G13+H13+I13</f>
        <v>243000</v>
      </c>
      <c r="K13" s="356" t="s">
        <v>101</v>
      </c>
      <c r="T13" s="1"/>
      <c r="U13" s="1"/>
      <c r="V13" s="1"/>
      <c r="W13" s="1"/>
      <c r="X13" s="1"/>
    </row>
    <row r="14" spans="1:24" ht="26.25" customHeight="1">
      <c r="A14" s="2"/>
      <c r="B14" s="292" t="s">
        <v>215</v>
      </c>
      <c r="C14" s="377"/>
      <c r="D14" s="179"/>
      <c r="E14" s="115"/>
      <c r="F14" s="179" t="s">
        <v>311</v>
      </c>
      <c r="G14" s="235"/>
      <c r="H14" s="247"/>
      <c r="I14" s="247"/>
      <c r="J14" s="286"/>
      <c r="K14" s="356"/>
      <c r="T14" s="1"/>
      <c r="U14" s="1"/>
      <c r="V14" s="1"/>
      <c r="W14" s="1"/>
      <c r="X14" s="1"/>
    </row>
    <row r="15" spans="1:24" ht="26.25" customHeight="1">
      <c r="A15" s="2"/>
      <c r="B15" s="292" t="s">
        <v>241</v>
      </c>
      <c r="C15" s="377"/>
      <c r="D15" s="219">
        <v>40</v>
      </c>
      <c r="E15" s="115" t="s">
        <v>113</v>
      </c>
      <c r="F15" s="203" t="s">
        <v>122</v>
      </c>
      <c r="G15" s="235">
        <v>50000</v>
      </c>
      <c r="H15" s="247"/>
      <c r="I15" s="247"/>
      <c r="J15" s="286">
        <f>G15+H15+I15</f>
        <v>50000</v>
      </c>
      <c r="K15" s="356" t="s">
        <v>100</v>
      </c>
      <c r="T15" s="1"/>
      <c r="U15" s="1"/>
      <c r="V15" s="1"/>
      <c r="W15" s="1"/>
      <c r="X15" s="1"/>
    </row>
    <row r="16" spans="1:19" s="122" customFormat="1" ht="26.25" customHeight="1">
      <c r="A16" s="89"/>
      <c r="B16" s="364" t="s">
        <v>322</v>
      </c>
      <c r="C16" s="190"/>
      <c r="D16" s="410">
        <v>29</v>
      </c>
      <c r="E16" s="411" t="s">
        <v>183</v>
      </c>
      <c r="F16" s="222" t="s">
        <v>200</v>
      </c>
      <c r="G16" s="384">
        <v>38740</v>
      </c>
      <c r="H16" s="404"/>
      <c r="I16" s="404"/>
      <c r="J16" s="235">
        <f>G16+H16+I16</f>
        <v>38740</v>
      </c>
      <c r="K16" s="188" t="s">
        <v>148</v>
      </c>
      <c r="L16" s="89"/>
      <c r="M16" s="89"/>
      <c r="N16" s="89"/>
      <c r="P16" s="89"/>
      <c r="Q16" s="89"/>
      <c r="R16" s="89"/>
      <c r="S16" s="89"/>
    </row>
    <row r="17" spans="1:19" s="122" customFormat="1" ht="26.25" customHeight="1">
      <c r="A17" s="89"/>
      <c r="B17" s="596" t="s">
        <v>146</v>
      </c>
      <c r="C17" s="597"/>
      <c r="D17" s="352"/>
      <c r="E17" s="221"/>
      <c r="F17" s="222"/>
      <c r="G17" s="384"/>
      <c r="H17" s="404"/>
      <c r="I17" s="404"/>
      <c r="J17" s="235"/>
      <c r="K17" s="139"/>
      <c r="L17" s="89"/>
      <c r="M17" s="89"/>
      <c r="N17" s="89"/>
      <c r="O17" s="452"/>
      <c r="P17" s="89"/>
      <c r="Q17" s="89"/>
      <c r="R17" s="89"/>
      <c r="S17" s="89"/>
    </row>
    <row r="18" spans="1:19" s="122" customFormat="1" ht="26.25" customHeight="1">
      <c r="A18" s="89"/>
      <c r="B18" s="427" t="s">
        <v>312</v>
      </c>
      <c r="C18" s="421"/>
      <c r="D18" s="352"/>
      <c r="E18" s="221"/>
      <c r="F18" s="222"/>
      <c r="G18" s="384"/>
      <c r="H18" s="404"/>
      <c r="I18" s="404"/>
      <c r="J18" s="235"/>
      <c r="K18" s="139"/>
      <c r="L18" s="89"/>
      <c r="M18" s="89"/>
      <c r="N18" s="89"/>
      <c r="O18" s="89"/>
      <c r="P18" s="89"/>
      <c r="Q18" s="89"/>
      <c r="R18" s="89"/>
      <c r="S18" s="89"/>
    </row>
    <row r="19" spans="1:19" s="122" customFormat="1" ht="26.25" customHeight="1">
      <c r="A19" s="89"/>
      <c r="B19" s="325" t="s">
        <v>323</v>
      </c>
      <c r="C19" s="190"/>
      <c r="D19" s="594" t="s">
        <v>210</v>
      </c>
      <c r="E19" s="595"/>
      <c r="F19" s="222" t="s">
        <v>195</v>
      </c>
      <c r="G19" s="384">
        <v>28600</v>
      </c>
      <c r="H19" s="404"/>
      <c r="I19" s="404"/>
      <c r="J19" s="235">
        <f>G19+H19+I19</f>
        <v>28600</v>
      </c>
      <c r="K19" s="188" t="s">
        <v>148</v>
      </c>
      <c r="L19" s="89"/>
      <c r="M19" s="89"/>
      <c r="N19" s="89"/>
      <c r="O19" s="89"/>
      <c r="P19" s="89"/>
      <c r="Q19" s="89"/>
      <c r="R19" s="89"/>
      <c r="S19" s="89"/>
    </row>
    <row r="20" spans="1:19" s="122" customFormat="1" ht="26.25" customHeight="1">
      <c r="A20" s="89"/>
      <c r="B20" s="596" t="s">
        <v>317</v>
      </c>
      <c r="C20" s="597"/>
      <c r="D20" s="590" t="s">
        <v>214</v>
      </c>
      <c r="E20" s="591"/>
      <c r="F20" s="222"/>
      <c r="G20" s="384"/>
      <c r="H20" s="404"/>
      <c r="I20" s="404"/>
      <c r="J20" s="235"/>
      <c r="K20" s="139"/>
      <c r="L20" s="89"/>
      <c r="M20" s="89"/>
      <c r="N20" s="89"/>
      <c r="O20" s="89"/>
      <c r="P20" s="89"/>
      <c r="Q20" s="89"/>
      <c r="R20" s="89"/>
      <c r="S20" s="89"/>
    </row>
    <row r="21" spans="1:19" s="122" customFormat="1" ht="26.25" customHeight="1">
      <c r="A21" s="89"/>
      <c r="B21" s="596" t="s">
        <v>309</v>
      </c>
      <c r="C21" s="597"/>
      <c r="D21" s="590" t="s">
        <v>211</v>
      </c>
      <c r="E21" s="591"/>
      <c r="F21" s="222"/>
      <c r="G21" s="384"/>
      <c r="H21" s="404"/>
      <c r="I21" s="404"/>
      <c r="J21" s="235"/>
      <c r="K21" s="139"/>
      <c r="L21" s="89"/>
      <c r="M21" s="89"/>
      <c r="N21" s="89"/>
      <c r="O21" s="89"/>
      <c r="P21" s="89"/>
      <c r="Q21" s="89"/>
      <c r="R21" s="89"/>
      <c r="S21" s="89"/>
    </row>
    <row r="22" spans="1:19" s="122" customFormat="1" ht="26.25" customHeight="1">
      <c r="A22" s="89"/>
      <c r="B22" s="325" t="s">
        <v>324</v>
      </c>
      <c r="C22" s="211"/>
      <c r="D22" s="445" t="s">
        <v>212</v>
      </c>
      <c r="E22" s="221" t="s">
        <v>183</v>
      </c>
      <c r="F22" s="222"/>
      <c r="G22" s="384">
        <v>39700</v>
      </c>
      <c r="H22" s="404"/>
      <c r="I22" s="404"/>
      <c r="J22" s="235">
        <f>G22+H22+I22</f>
        <v>39700</v>
      </c>
      <c r="K22" s="188" t="s">
        <v>159</v>
      </c>
      <c r="L22" s="89"/>
      <c r="M22" s="89"/>
      <c r="N22" s="89"/>
      <c r="O22" s="89"/>
      <c r="P22" s="89"/>
      <c r="Q22" s="89"/>
      <c r="R22" s="89"/>
      <c r="S22" s="89"/>
    </row>
    <row r="23" spans="1:19" s="122" customFormat="1" ht="26.25" customHeight="1">
      <c r="A23" s="89"/>
      <c r="B23" s="414" t="s">
        <v>161</v>
      </c>
      <c r="C23" s="190"/>
      <c r="D23" s="445" t="s">
        <v>213</v>
      </c>
      <c r="E23" s="221" t="s">
        <v>183</v>
      </c>
      <c r="F23" s="222"/>
      <c r="G23" s="384"/>
      <c r="H23" s="404"/>
      <c r="I23" s="404"/>
      <c r="J23" s="235"/>
      <c r="K23" s="389"/>
      <c r="L23" s="89"/>
      <c r="M23" s="89"/>
      <c r="N23" s="89"/>
      <c r="O23" s="89"/>
      <c r="P23" s="89"/>
      <c r="Q23" s="89"/>
      <c r="R23" s="89"/>
      <c r="S23" s="89"/>
    </row>
    <row r="24" spans="1:19" s="122" customFormat="1" ht="26.25" customHeight="1">
      <c r="A24" s="89"/>
      <c r="B24" s="317" t="s">
        <v>325</v>
      </c>
      <c r="C24" s="383"/>
      <c r="D24" s="374">
        <v>60</v>
      </c>
      <c r="E24" s="385" t="s">
        <v>113</v>
      </c>
      <c r="F24" s="188" t="s">
        <v>195</v>
      </c>
      <c r="G24" s="384">
        <v>15000</v>
      </c>
      <c r="H24" s="404"/>
      <c r="I24" s="404"/>
      <c r="J24" s="235">
        <f>G24</f>
        <v>15000</v>
      </c>
      <c r="K24" s="188" t="s">
        <v>159</v>
      </c>
      <c r="L24" s="89"/>
      <c r="M24" s="89"/>
      <c r="N24" s="89"/>
      <c r="O24" s="89"/>
      <c r="P24" s="89"/>
      <c r="Q24" s="89"/>
      <c r="R24" s="89"/>
      <c r="S24" s="89"/>
    </row>
    <row r="25" spans="1:19" s="122" customFormat="1" ht="26.25" customHeight="1">
      <c r="A25" s="89"/>
      <c r="B25" s="364" t="s">
        <v>326</v>
      </c>
      <c r="C25" s="383"/>
      <c r="D25" s="350"/>
      <c r="E25" s="386"/>
      <c r="F25" s="355"/>
      <c r="G25" s="287">
        <v>89320</v>
      </c>
      <c r="H25" s="404"/>
      <c r="I25" s="404"/>
      <c r="J25" s="287">
        <f>G25+H25+I25</f>
        <v>89320</v>
      </c>
      <c r="K25" s="277" t="s">
        <v>162</v>
      </c>
      <c r="L25" s="89"/>
      <c r="M25" s="89"/>
      <c r="N25" s="89"/>
      <c r="O25" s="89"/>
      <c r="P25" s="89"/>
      <c r="Q25" s="89"/>
      <c r="R25" s="89"/>
      <c r="S25" s="89"/>
    </row>
    <row r="26" spans="1:19" s="122" customFormat="1" ht="26.25" customHeight="1">
      <c r="A26" s="89"/>
      <c r="B26" s="364" t="s">
        <v>164</v>
      </c>
      <c r="C26" s="383"/>
      <c r="D26" s="350"/>
      <c r="E26" s="386"/>
      <c r="F26" s="355"/>
      <c r="G26" s="287"/>
      <c r="H26" s="404"/>
      <c r="I26" s="404"/>
      <c r="J26" s="235"/>
      <c r="K26" s="389"/>
      <c r="L26" s="89"/>
      <c r="M26" s="89"/>
      <c r="N26" s="89"/>
      <c r="O26" s="89"/>
      <c r="P26" s="89"/>
      <c r="Q26" s="89"/>
      <c r="R26" s="89"/>
      <c r="S26" s="89"/>
    </row>
    <row r="27" spans="1:19" s="122" customFormat="1" ht="26.25" customHeight="1">
      <c r="A27" s="89"/>
      <c r="B27" s="375" t="s">
        <v>327</v>
      </c>
      <c r="C27" s="376"/>
      <c r="D27" s="451">
        <v>1732</v>
      </c>
      <c r="E27" s="101" t="s">
        <v>113</v>
      </c>
      <c r="F27" s="91" t="s">
        <v>242</v>
      </c>
      <c r="G27" s="402">
        <v>1000000</v>
      </c>
      <c r="H27" s="402"/>
      <c r="I27" s="403"/>
      <c r="J27" s="308">
        <v>1000000</v>
      </c>
      <c r="K27" s="447" t="s">
        <v>247</v>
      </c>
      <c r="L27" s="89"/>
      <c r="M27" s="89"/>
      <c r="N27" s="89"/>
      <c r="O27" s="89"/>
      <c r="P27" s="89"/>
      <c r="Q27" s="89"/>
      <c r="R27" s="89"/>
      <c r="S27" s="89"/>
    </row>
    <row r="28" spans="1:19" s="122" customFormat="1" ht="26.25" customHeight="1">
      <c r="A28" s="89"/>
      <c r="B28" s="153" t="s">
        <v>343</v>
      </c>
      <c r="C28" s="376"/>
      <c r="D28" s="480"/>
      <c r="E28" s="101"/>
      <c r="F28" s="98"/>
      <c r="G28" s="402"/>
      <c r="H28" s="402"/>
      <c r="I28" s="403"/>
      <c r="J28" s="308"/>
      <c r="K28" s="447"/>
      <c r="L28" s="89"/>
      <c r="M28" s="89"/>
      <c r="N28" s="89"/>
      <c r="O28" s="89"/>
      <c r="P28" s="89"/>
      <c r="Q28" s="89"/>
      <c r="R28" s="89"/>
      <c r="S28" s="89"/>
    </row>
    <row r="29" spans="1:24" ht="26.25" customHeight="1">
      <c r="A29" s="127"/>
      <c r="B29" s="351" t="s">
        <v>6</v>
      </c>
      <c r="C29" s="387"/>
      <c r="D29" s="387"/>
      <c r="E29" s="387"/>
      <c r="F29" s="388"/>
      <c r="G29" s="448">
        <f>SUM(G7:G27)</f>
        <v>2864760</v>
      </c>
      <c r="H29" s="449">
        <f>SUM(H7:H27)</f>
        <v>81200</v>
      </c>
      <c r="I29" s="405"/>
      <c r="J29" s="269">
        <f>SUM(J7:J27)</f>
        <v>2945960</v>
      </c>
      <c r="K29" s="23"/>
      <c r="T29" s="1"/>
      <c r="U29" s="1"/>
      <c r="V29" s="1"/>
      <c r="W29" s="1"/>
      <c r="X29" s="1"/>
    </row>
    <row r="30" spans="1:10" ht="21.75" customHeight="1">
      <c r="A30" s="32"/>
      <c r="J30" s="274"/>
    </row>
    <row r="31" ht="24.75">
      <c r="J31" s="144"/>
    </row>
    <row r="32" spans="1:10" ht="24.75">
      <c r="A32" s="32"/>
      <c r="H32" s="75"/>
      <c r="J32" s="274"/>
    </row>
    <row r="33" spans="1:10" ht="24.75">
      <c r="A33" s="32"/>
      <c r="J33" s="274"/>
    </row>
    <row r="34" ht="24.75">
      <c r="A34" s="32"/>
    </row>
    <row r="35" ht="24.75">
      <c r="A35" s="32"/>
    </row>
    <row r="36" ht="24.75">
      <c r="A36" s="32"/>
    </row>
    <row r="37" ht="24.75">
      <c r="A37" s="32"/>
    </row>
    <row r="38" ht="24.75">
      <c r="A38" s="32"/>
    </row>
    <row r="39" ht="24.75">
      <c r="A39" s="32"/>
    </row>
    <row r="40" ht="24.75">
      <c r="A40" s="32"/>
    </row>
    <row r="41" ht="24.75">
      <c r="A41" s="32"/>
    </row>
    <row r="42" ht="24.75">
      <c r="A42" s="32"/>
    </row>
    <row r="43" ht="24.75">
      <c r="A43" s="32"/>
    </row>
    <row r="44" ht="24.75">
      <c r="A44" s="32"/>
    </row>
    <row r="45" ht="24.75">
      <c r="A45" s="32"/>
    </row>
    <row r="46" spans="1:4" ht="24.75">
      <c r="A46" s="32"/>
      <c r="B46" s="52">
        <v>405000</v>
      </c>
      <c r="D46" s="32" t="s">
        <v>217</v>
      </c>
    </row>
    <row r="47" spans="1:4" ht="27.75">
      <c r="A47" s="32"/>
      <c r="B47" s="362">
        <f>J29</f>
        <v>2945960</v>
      </c>
      <c r="D47" s="32" t="s">
        <v>98</v>
      </c>
    </row>
    <row r="48" spans="1:4" ht="27.75">
      <c r="A48" s="32"/>
      <c r="B48" s="361">
        <f>B46-J29</f>
        <v>-2540960</v>
      </c>
      <c r="D48" s="32" t="s">
        <v>99</v>
      </c>
    </row>
    <row r="49" spans="1:4" ht="27.75">
      <c r="A49" s="32"/>
      <c r="B49" s="361"/>
      <c r="D49" s="32"/>
    </row>
    <row r="50" ht="24.75">
      <c r="A50" s="32"/>
    </row>
    <row r="51" spans="1:2" ht="24.75">
      <c r="A51" s="32"/>
      <c r="B51" s="329"/>
    </row>
    <row r="52" spans="1:10" ht="24.75">
      <c r="A52" s="32"/>
      <c r="I52" s="349"/>
      <c r="J52" s="274"/>
    </row>
    <row r="53" spans="1:3" ht="24.75">
      <c r="A53" s="32"/>
      <c r="B53" s="390"/>
      <c r="C53" s="81"/>
    </row>
    <row r="54" spans="1:3" ht="24.75">
      <c r="A54" s="32"/>
      <c r="B54" s="76"/>
      <c r="C54" s="345"/>
    </row>
    <row r="55" spans="1:10" ht="24.75">
      <c r="A55" s="32"/>
      <c r="B55" s="35" t="s">
        <v>11</v>
      </c>
      <c r="C55" s="35"/>
      <c r="F55" s="393" t="s">
        <v>262</v>
      </c>
      <c r="G55" s="394">
        <v>281710</v>
      </c>
      <c r="H55" s="1" t="s">
        <v>263</v>
      </c>
      <c r="I55" s="52">
        <v>191520</v>
      </c>
      <c r="J55" s="395">
        <f>G55-I55</f>
        <v>90190</v>
      </c>
    </row>
    <row r="56" spans="1:10" ht="24.75">
      <c r="A56" s="32"/>
      <c r="B56" s="35" t="s">
        <v>95</v>
      </c>
      <c r="C56" s="35"/>
      <c r="F56" s="349" t="s">
        <v>264</v>
      </c>
      <c r="G56" s="52">
        <v>191520</v>
      </c>
      <c r="H56" s="1" t="s">
        <v>259</v>
      </c>
      <c r="I56" s="391">
        <v>405000</v>
      </c>
      <c r="J56" s="52">
        <f>G56+I56</f>
        <v>596520</v>
      </c>
    </row>
    <row r="57" spans="1:11" ht="24.75">
      <c r="A57" s="32"/>
      <c r="F57" s="349" t="s">
        <v>258</v>
      </c>
      <c r="G57" s="52">
        <v>90190</v>
      </c>
      <c r="H57" s="1" t="s">
        <v>260</v>
      </c>
      <c r="I57" s="1" t="s">
        <v>261</v>
      </c>
      <c r="J57" s="392">
        <v>79550</v>
      </c>
      <c r="K57" s="52">
        <f>G57+J57</f>
        <v>169740</v>
      </c>
    </row>
    <row r="58" spans="1:6" ht="24.75">
      <c r="A58" s="32"/>
      <c r="F58" s="1" t="s">
        <v>265</v>
      </c>
    </row>
    <row r="59" ht="24.75">
      <c r="A59" s="32"/>
    </row>
    <row r="60" ht="24.75">
      <c r="A60" s="32"/>
    </row>
  </sheetData>
  <sheetProtection/>
  <mergeCells count="10">
    <mergeCell ref="D21:E21"/>
    <mergeCell ref="D12:E12"/>
    <mergeCell ref="D19:E19"/>
    <mergeCell ref="B21:C21"/>
    <mergeCell ref="D4:E4"/>
    <mergeCell ref="G4:J4"/>
    <mergeCell ref="D5:E5"/>
    <mergeCell ref="B20:C20"/>
    <mergeCell ref="B17:C17"/>
    <mergeCell ref="D20:E20"/>
  </mergeCells>
  <printOptions horizontalCentered="1"/>
  <pageMargins left="0.35433070866141736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9"/>
  <sheetViews>
    <sheetView zoomScale="112" zoomScaleNormal="112" zoomScalePageLayoutView="0" workbookViewId="0" topLeftCell="A29">
      <selection activeCell="D44" sqref="D44"/>
    </sheetView>
  </sheetViews>
  <sheetFormatPr defaultColWidth="9.140625" defaultRowHeight="12.75"/>
  <cols>
    <col min="1" max="1" width="3.8515625" style="76" customWidth="1"/>
    <col min="2" max="2" width="4.140625" style="76" customWidth="1"/>
    <col min="3" max="3" width="0.9921875" style="76" customWidth="1"/>
    <col min="4" max="4" width="47.7109375" style="76" customWidth="1"/>
    <col min="5" max="6" width="12.8515625" style="76" customWidth="1"/>
    <col min="7" max="7" width="11.421875" style="76" customWidth="1"/>
    <col min="8" max="8" width="9.140625" style="76" customWidth="1"/>
    <col min="9" max="9" width="9.00390625" style="76" customWidth="1"/>
    <col min="10" max="10" width="14.140625" style="76" customWidth="1"/>
    <col min="11" max="11" width="12.28125" style="76" customWidth="1"/>
    <col min="12" max="12" width="11.421875" style="76" bestFit="1" customWidth="1"/>
    <col min="13" max="13" width="10.8515625" style="76" bestFit="1" customWidth="1"/>
    <col min="14" max="15" width="9.140625" style="76" customWidth="1"/>
    <col min="16" max="16384" width="9.140625" style="76" customWidth="1"/>
  </cols>
  <sheetData>
    <row r="1" ht="20.25" customHeight="1">
      <c r="B1" s="76" t="s">
        <v>96</v>
      </c>
    </row>
    <row r="2" spans="2:11" ht="20.25" customHeight="1">
      <c r="B2" s="604" t="s">
        <v>16</v>
      </c>
      <c r="C2" s="611" t="s">
        <v>66</v>
      </c>
      <c r="D2" s="612"/>
      <c r="E2" s="604" t="s">
        <v>38</v>
      </c>
      <c r="F2" s="96" t="s">
        <v>0</v>
      </c>
      <c r="G2" s="601" t="s">
        <v>1</v>
      </c>
      <c r="H2" s="602"/>
      <c r="I2" s="602"/>
      <c r="J2" s="603"/>
      <c r="K2" s="615" t="s">
        <v>2</v>
      </c>
    </row>
    <row r="3" spans="2:13" ht="20.25" customHeight="1">
      <c r="B3" s="610"/>
      <c r="C3" s="613"/>
      <c r="D3" s="614"/>
      <c r="E3" s="610"/>
      <c r="F3" s="80" t="s">
        <v>39</v>
      </c>
      <c r="G3" s="281" t="s">
        <v>36</v>
      </c>
      <c r="H3" s="137" t="s">
        <v>37</v>
      </c>
      <c r="I3" s="137" t="s">
        <v>65</v>
      </c>
      <c r="J3" s="137" t="s">
        <v>5</v>
      </c>
      <c r="K3" s="610"/>
      <c r="M3" s="39"/>
    </row>
    <row r="4" spans="2:13" ht="19.5" customHeight="1">
      <c r="B4" s="188">
        <v>1</v>
      </c>
      <c r="C4" s="399" t="s">
        <v>390</v>
      </c>
      <c r="D4" s="398"/>
      <c r="E4" s="188" t="s">
        <v>286</v>
      </c>
      <c r="F4" s="298" t="s">
        <v>234</v>
      </c>
      <c r="G4" s="280">
        <v>2732380</v>
      </c>
      <c r="H4" s="146"/>
      <c r="I4" s="146"/>
      <c r="J4" s="278">
        <f>G4+H4+I4</f>
        <v>2732380</v>
      </c>
      <c r="K4" s="188" t="s">
        <v>257</v>
      </c>
      <c r="L4" s="81"/>
      <c r="M4" s="606"/>
    </row>
    <row r="5" spans="2:13" ht="19.5" customHeight="1">
      <c r="B5" s="188"/>
      <c r="C5" s="400" t="s">
        <v>256</v>
      </c>
      <c r="D5" s="398"/>
      <c r="E5" s="188"/>
      <c r="F5" s="298"/>
      <c r="G5" s="280"/>
      <c r="H5" s="146"/>
      <c r="I5" s="146"/>
      <c r="J5" s="279"/>
      <c r="K5" s="139"/>
      <c r="L5" s="81"/>
      <c r="M5" s="606"/>
    </row>
    <row r="6" spans="2:13" ht="19.5" customHeight="1">
      <c r="B6" s="188"/>
      <c r="C6" s="189"/>
      <c r="D6" s="455" t="s">
        <v>266</v>
      </c>
      <c r="E6" s="188"/>
      <c r="F6" s="298"/>
      <c r="G6" s="280"/>
      <c r="H6" s="146"/>
      <c r="I6" s="146"/>
      <c r="J6" s="456">
        <v>450000</v>
      </c>
      <c r="K6" s="139"/>
      <c r="L6" s="81"/>
      <c r="M6" s="606"/>
    </row>
    <row r="7" spans="2:13" ht="19.5" customHeight="1">
      <c r="B7" s="188"/>
      <c r="C7" s="189"/>
      <c r="D7" s="455" t="s">
        <v>267</v>
      </c>
      <c r="E7" s="188"/>
      <c r="F7" s="298"/>
      <c r="G7" s="280"/>
      <c r="H7" s="146"/>
      <c r="I7" s="146"/>
      <c r="J7" s="456">
        <v>300000</v>
      </c>
      <c r="K7" s="139"/>
      <c r="L7" s="81"/>
      <c r="M7" s="606"/>
    </row>
    <row r="8" spans="2:13" ht="19.5" customHeight="1">
      <c r="B8" s="188"/>
      <c r="C8" s="189"/>
      <c r="D8" s="455" t="s">
        <v>268</v>
      </c>
      <c r="E8" s="188"/>
      <c r="F8" s="298"/>
      <c r="G8" s="280"/>
      <c r="H8" s="146"/>
      <c r="I8" s="146"/>
      <c r="J8" s="456">
        <v>412380</v>
      </c>
      <c r="K8" s="139"/>
      <c r="L8" s="81"/>
      <c r="M8" s="606"/>
    </row>
    <row r="9" spans="2:13" ht="19.5" customHeight="1">
      <c r="B9" s="188"/>
      <c r="C9" s="189"/>
      <c r="D9" s="455" t="s">
        <v>346</v>
      </c>
      <c r="E9" s="188"/>
      <c r="F9" s="298"/>
      <c r="G9" s="280"/>
      <c r="H9" s="146"/>
      <c r="I9" s="146"/>
      <c r="J9" s="456"/>
      <c r="K9" s="139"/>
      <c r="L9" s="81"/>
      <c r="M9" s="606"/>
    </row>
    <row r="10" spans="2:13" ht="19.5" customHeight="1">
      <c r="B10" s="188"/>
      <c r="C10" s="189"/>
      <c r="D10" s="455" t="s">
        <v>347</v>
      </c>
      <c r="E10" s="188"/>
      <c r="F10" s="298"/>
      <c r="G10" s="280"/>
      <c r="H10" s="146"/>
      <c r="I10" s="146"/>
      <c r="J10" s="456"/>
      <c r="K10" s="139"/>
      <c r="L10" s="81"/>
      <c r="M10" s="606"/>
    </row>
    <row r="11" spans="2:13" ht="19.5" customHeight="1">
      <c r="B11" s="188"/>
      <c r="C11" s="189"/>
      <c r="D11" s="455" t="s">
        <v>348</v>
      </c>
      <c r="E11" s="188"/>
      <c r="F11" s="298"/>
      <c r="G11" s="280"/>
      <c r="H11" s="146"/>
      <c r="I11" s="146"/>
      <c r="J11" s="456"/>
      <c r="K11" s="139"/>
      <c r="L11" s="81"/>
      <c r="M11" s="606"/>
    </row>
    <row r="12" spans="2:13" ht="19.5" customHeight="1">
      <c r="B12" s="188"/>
      <c r="C12" s="189"/>
      <c r="D12" s="455" t="s">
        <v>349</v>
      </c>
      <c r="E12" s="188"/>
      <c r="F12" s="298"/>
      <c r="G12" s="280"/>
      <c r="H12" s="146"/>
      <c r="I12" s="146"/>
      <c r="J12" s="456"/>
      <c r="K12" s="139"/>
      <c r="L12" s="81"/>
      <c r="M12" s="606"/>
    </row>
    <row r="13" spans="2:13" ht="19.5" customHeight="1">
      <c r="B13" s="188"/>
      <c r="C13" s="189"/>
      <c r="D13" s="455" t="s">
        <v>350</v>
      </c>
      <c r="E13" s="188"/>
      <c r="F13" s="298"/>
      <c r="G13" s="280"/>
      <c r="H13" s="146"/>
      <c r="I13" s="146"/>
      <c r="J13" s="456"/>
      <c r="K13" s="139"/>
      <c r="L13" s="81"/>
      <c r="M13" s="606"/>
    </row>
    <row r="14" spans="2:13" ht="19.5" customHeight="1">
      <c r="B14" s="188"/>
      <c r="C14" s="189"/>
      <c r="D14" s="455" t="s">
        <v>269</v>
      </c>
      <c r="E14" s="188"/>
      <c r="F14" s="298"/>
      <c r="G14" s="280"/>
      <c r="H14" s="146"/>
      <c r="I14" s="146"/>
      <c r="J14" s="456">
        <v>90000</v>
      </c>
      <c r="K14" s="139"/>
      <c r="L14" s="81"/>
      <c r="M14" s="606"/>
    </row>
    <row r="15" spans="2:13" ht="19.5" customHeight="1">
      <c r="B15" s="188"/>
      <c r="C15" s="189"/>
      <c r="D15" s="455" t="s">
        <v>270</v>
      </c>
      <c r="E15" s="188"/>
      <c r="F15" s="298"/>
      <c r="G15" s="280"/>
      <c r="H15" s="146"/>
      <c r="I15" s="146"/>
      <c r="J15" s="456">
        <v>990000</v>
      </c>
      <c r="K15" s="139"/>
      <c r="L15" s="81"/>
      <c r="M15" s="606"/>
    </row>
    <row r="16" spans="2:13" ht="19.5" customHeight="1">
      <c r="B16" s="188"/>
      <c r="C16" s="189"/>
      <c r="D16" s="455" t="s">
        <v>271</v>
      </c>
      <c r="E16" s="188"/>
      <c r="F16" s="298"/>
      <c r="G16" s="280"/>
      <c r="H16" s="146"/>
      <c r="I16" s="146"/>
      <c r="J16" s="456">
        <v>45000</v>
      </c>
      <c r="K16" s="139"/>
      <c r="L16" s="81"/>
      <c r="M16" s="606"/>
    </row>
    <row r="17" spans="2:13" ht="19.5" customHeight="1">
      <c r="B17" s="188"/>
      <c r="C17" s="189"/>
      <c r="D17" s="455" t="s">
        <v>272</v>
      </c>
      <c r="E17" s="188"/>
      <c r="F17" s="298"/>
      <c r="G17" s="280"/>
      <c r="H17" s="146"/>
      <c r="I17" s="146"/>
      <c r="J17" s="456">
        <v>85000</v>
      </c>
      <c r="K17" s="139"/>
      <c r="L17" s="81"/>
      <c r="M17" s="606"/>
    </row>
    <row r="18" spans="2:13" ht="19.5" customHeight="1">
      <c r="B18" s="188"/>
      <c r="C18" s="189"/>
      <c r="D18" s="455" t="s">
        <v>273</v>
      </c>
      <c r="E18" s="188"/>
      <c r="F18" s="298"/>
      <c r="G18" s="280"/>
      <c r="H18" s="146"/>
      <c r="I18" s="146"/>
      <c r="J18" s="456">
        <v>70000</v>
      </c>
      <c r="K18" s="139"/>
      <c r="L18" s="81"/>
      <c r="M18" s="606"/>
    </row>
    <row r="19" spans="2:13" ht="19.5" customHeight="1">
      <c r="B19" s="188"/>
      <c r="C19" s="189"/>
      <c r="D19" s="455" t="s">
        <v>274</v>
      </c>
      <c r="E19" s="188"/>
      <c r="F19" s="298"/>
      <c r="G19" s="280"/>
      <c r="H19" s="146"/>
      <c r="I19" s="146"/>
      <c r="J19" s="456">
        <v>250000</v>
      </c>
      <c r="K19" s="139"/>
      <c r="L19" s="81"/>
      <c r="M19" s="606"/>
    </row>
    <row r="20" spans="2:13" ht="19.5" customHeight="1">
      <c r="B20" s="188"/>
      <c r="C20" s="189"/>
      <c r="D20" s="455" t="s">
        <v>275</v>
      </c>
      <c r="E20" s="188"/>
      <c r="F20" s="298"/>
      <c r="G20" s="280"/>
      <c r="H20" s="146"/>
      <c r="I20" s="146"/>
      <c r="J20" s="456">
        <v>40000</v>
      </c>
      <c r="K20" s="139"/>
      <c r="L20" s="81"/>
      <c r="M20" s="606"/>
    </row>
    <row r="21" spans="2:13" ht="19.5" customHeight="1">
      <c r="B21" s="96"/>
      <c r="C21" s="515"/>
      <c r="D21" s="516"/>
      <c r="E21" s="96"/>
      <c r="F21" s="517"/>
      <c r="G21" s="518"/>
      <c r="H21" s="519"/>
      <c r="I21" s="519"/>
      <c r="J21" s="520"/>
      <c r="K21" s="521"/>
      <c r="L21" s="81"/>
      <c r="M21" s="606"/>
    </row>
    <row r="22" spans="2:13" ht="19.5" customHeight="1">
      <c r="B22" s="96"/>
      <c r="C22" s="515"/>
      <c r="D22" s="516"/>
      <c r="E22" s="96"/>
      <c r="F22" s="517"/>
      <c r="G22" s="518"/>
      <c r="H22" s="519"/>
      <c r="I22" s="519"/>
      <c r="J22" s="520"/>
      <c r="K22" s="521"/>
      <c r="L22" s="81"/>
      <c r="M22" s="606"/>
    </row>
    <row r="23" spans="2:13" ht="19.5" customHeight="1">
      <c r="B23" s="96"/>
      <c r="C23" s="515"/>
      <c r="D23" s="516"/>
      <c r="E23" s="96"/>
      <c r="F23" s="517"/>
      <c r="G23" s="518"/>
      <c r="H23" s="519"/>
      <c r="I23" s="519"/>
      <c r="J23" s="520"/>
      <c r="K23" s="521"/>
      <c r="L23" s="81"/>
      <c r="M23" s="606"/>
    </row>
    <row r="24" spans="2:13" ht="19.5" customHeight="1">
      <c r="B24" s="96"/>
      <c r="C24" s="515"/>
      <c r="D24" s="516"/>
      <c r="E24" s="96"/>
      <c r="F24" s="517"/>
      <c r="G24" s="518"/>
      <c r="H24" s="519"/>
      <c r="I24" s="519"/>
      <c r="J24" s="520"/>
      <c r="K24" s="521"/>
      <c r="L24" s="81"/>
      <c r="M24" s="606"/>
    </row>
    <row r="25" spans="2:13" ht="19.5" customHeight="1">
      <c r="B25" s="96"/>
      <c r="C25" s="515"/>
      <c r="D25" s="516"/>
      <c r="E25" s="96"/>
      <c r="F25" s="517"/>
      <c r="G25" s="518"/>
      <c r="H25" s="519"/>
      <c r="I25" s="519"/>
      <c r="J25" s="520"/>
      <c r="K25" s="521"/>
      <c r="L25" s="81"/>
      <c r="M25" s="606"/>
    </row>
    <row r="26" spans="2:13" ht="19.5" customHeight="1">
      <c r="B26" s="96"/>
      <c r="C26" s="515"/>
      <c r="D26" s="516"/>
      <c r="E26" s="96"/>
      <c r="F26" s="517"/>
      <c r="G26" s="518"/>
      <c r="H26" s="519"/>
      <c r="I26" s="519"/>
      <c r="J26" s="520"/>
      <c r="K26" s="521"/>
      <c r="L26" s="81"/>
      <c r="M26" s="606"/>
    </row>
    <row r="27" spans="2:13" ht="26.25" customHeight="1">
      <c r="B27" s="604" t="s">
        <v>16</v>
      </c>
      <c r="C27" s="611" t="s">
        <v>66</v>
      </c>
      <c r="D27" s="612"/>
      <c r="E27" s="604" t="s">
        <v>38</v>
      </c>
      <c r="F27" s="96" t="s">
        <v>0</v>
      </c>
      <c r="G27" s="601" t="s">
        <v>1</v>
      </c>
      <c r="H27" s="602"/>
      <c r="I27" s="602"/>
      <c r="J27" s="603"/>
      <c r="K27" s="604" t="s">
        <v>2</v>
      </c>
      <c r="L27" s="81"/>
      <c r="M27" s="606"/>
    </row>
    <row r="28" spans="2:13" ht="26.25" customHeight="1">
      <c r="B28" s="610"/>
      <c r="C28" s="613"/>
      <c r="D28" s="614"/>
      <c r="E28" s="610"/>
      <c r="F28" s="80" t="s">
        <v>39</v>
      </c>
      <c r="G28" s="281" t="s">
        <v>36</v>
      </c>
      <c r="H28" s="413" t="s">
        <v>37</v>
      </c>
      <c r="I28" s="413" t="s">
        <v>65</v>
      </c>
      <c r="J28" s="413" t="s">
        <v>5</v>
      </c>
      <c r="K28" s="605"/>
      <c r="L28" s="81"/>
      <c r="M28" s="606"/>
    </row>
    <row r="29" spans="2:13" ht="26.25" customHeight="1">
      <c r="B29" s="188">
        <v>2</v>
      </c>
      <c r="C29" s="608" t="s">
        <v>151</v>
      </c>
      <c r="D29" s="609"/>
      <c r="E29" s="278" t="s">
        <v>104</v>
      </c>
      <c r="F29" s="354" t="s">
        <v>105</v>
      </c>
      <c r="G29" s="191">
        <v>267480</v>
      </c>
      <c r="H29" s="146"/>
      <c r="I29" s="146"/>
      <c r="J29" s="278">
        <f>G29+H29+I29</f>
        <v>267480</v>
      </c>
      <c r="K29" s="188" t="s">
        <v>209</v>
      </c>
      <c r="L29" s="81"/>
      <c r="M29" s="607"/>
    </row>
    <row r="30" spans="2:12" ht="26.25" customHeight="1">
      <c r="B30" s="188">
        <v>3</v>
      </c>
      <c r="C30" s="437" t="s">
        <v>332</v>
      </c>
      <c r="D30" s="436"/>
      <c r="E30" s="352" t="s">
        <v>245</v>
      </c>
      <c r="F30" s="222"/>
      <c r="G30" s="384">
        <v>150000</v>
      </c>
      <c r="H30" s="197"/>
      <c r="I30" s="275"/>
      <c r="J30" s="384">
        <f>G30</f>
        <v>150000</v>
      </c>
      <c r="K30" s="188" t="s">
        <v>389</v>
      </c>
      <c r="L30" s="81"/>
    </row>
    <row r="31" spans="2:12" ht="26.25" customHeight="1">
      <c r="B31" s="188"/>
      <c r="C31" s="438"/>
      <c r="D31" s="439" t="s">
        <v>284</v>
      </c>
      <c r="E31" s="406"/>
      <c r="F31" s="406"/>
      <c r="G31" s="384"/>
      <c r="H31" s="407"/>
      <c r="I31" s="275"/>
      <c r="J31" s="384"/>
      <c r="K31" s="135"/>
      <c r="L31" s="81"/>
    </row>
    <row r="32" spans="2:12" ht="26.25" customHeight="1">
      <c r="B32" s="188">
        <v>4</v>
      </c>
      <c r="C32" s="297" t="s">
        <v>249</v>
      </c>
      <c r="D32" s="318"/>
      <c r="E32" s="203" t="s">
        <v>248</v>
      </c>
      <c r="F32" s="408">
        <v>20515</v>
      </c>
      <c r="G32" s="235">
        <v>10000</v>
      </c>
      <c r="H32" s="109"/>
      <c r="I32" s="193"/>
      <c r="J32" s="235">
        <f>G32</f>
        <v>10000</v>
      </c>
      <c r="K32" s="97" t="s">
        <v>112</v>
      </c>
      <c r="L32" s="81"/>
    </row>
    <row r="33" spans="2:12" ht="26.25" customHeight="1">
      <c r="B33" s="188">
        <v>5</v>
      </c>
      <c r="C33" s="181" t="s">
        <v>250</v>
      </c>
      <c r="D33" s="396"/>
      <c r="E33" s="188"/>
      <c r="F33" s="186"/>
      <c r="G33" s="192">
        <v>100000</v>
      </c>
      <c r="H33" s="146"/>
      <c r="I33" s="146"/>
      <c r="J33" s="278">
        <f>G33</f>
        <v>100000</v>
      </c>
      <c r="K33" s="210" t="s">
        <v>334</v>
      </c>
      <c r="L33" s="81"/>
    </row>
    <row r="34" spans="2:12" ht="26.25" customHeight="1">
      <c r="B34" s="193"/>
      <c r="C34" s="181" t="s">
        <v>216</v>
      </c>
      <c r="D34" s="401"/>
      <c r="E34" s="193"/>
      <c r="F34" s="195"/>
      <c r="G34" s="196"/>
      <c r="H34" s="146"/>
      <c r="I34" s="146"/>
      <c r="J34" s="278"/>
      <c r="K34" s="193"/>
      <c r="L34" s="81"/>
    </row>
    <row r="35" spans="2:12" ht="26.25" customHeight="1">
      <c r="B35" s="193"/>
      <c r="C35" s="181"/>
      <c r="D35" s="440" t="s">
        <v>278</v>
      </c>
      <c r="E35" s="193"/>
      <c r="F35" s="195"/>
      <c r="G35" s="196"/>
      <c r="H35" s="146"/>
      <c r="I35" s="146"/>
      <c r="J35" s="278"/>
      <c r="K35" s="193" t="s">
        <v>108</v>
      </c>
      <c r="L35" s="81"/>
    </row>
    <row r="36" spans="2:12" ht="26.25" customHeight="1">
      <c r="B36" s="193"/>
      <c r="C36" s="181"/>
      <c r="D36" s="461" t="s">
        <v>340</v>
      </c>
      <c r="E36" s="193"/>
      <c r="F36" s="195"/>
      <c r="G36" s="196"/>
      <c r="H36" s="146"/>
      <c r="I36" s="146"/>
      <c r="J36" s="278"/>
      <c r="K36" s="193" t="s">
        <v>103</v>
      </c>
      <c r="L36" s="81"/>
    </row>
    <row r="37" spans="2:12" ht="26.25" customHeight="1">
      <c r="B37" s="193"/>
      <c r="C37" s="181"/>
      <c r="D37" s="441" t="s">
        <v>300</v>
      </c>
      <c r="E37" s="193"/>
      <c r="F37" s="195"/>
      <c r="G37" s="196"/>
      <c r="H37" s="146"/>
      <c r="I37" s="146"/>
      <c r="J37" s="278"/>
      <c r="K37" s="193" t="s">
        <v>257</v>
      </c>
      <c r="L37" s="81"/>
    </row>
    <row r="38" spans="2:12" ht="26.25" customHeight="1">
      <c r="B38" s="193">
        <v>6</v>
      </c>
      <c r="C38" s="296" t="s">
        <v>251</v>
      </c>
      <c r="D38" s="318"/>
      <c r="E38" s="193" t="s">
        <v>287</v>
      </c>
      <c r="F38" s="195"/>
      <c r="G38" s="196">
        <v>100000</v>
      </c>
      <c r="H38" s="146"/>
      <c r="I38" s="146"/>
      <c r="J38" s="278">
        <f>G38</f>
        <v>100000</v>
      </c>
      <c r="K38" s="193" t="s">
        <v>114</v>
      </c>
      <c r="L38" s="81"/>
    </row>
    <row r="39" spans="2:12" ht="26.25" customHeight="1">
      <c r="B39" s="193"/>
      <c r="C39" s="200"/>
      <c r="D39" s="382" t="s">
        <v>337</v>
      </c>
      <c r="E39" s="193"/>
      <c r="F39" s="195"/>
      <c r="G39" s="196"/>
      <c r="H39" s="146"/>
      <c r="I39" s="146"/>
      <c r="J39" s="278"/>
      <c r="K39" s="193"/>
      <c r="L39" s="81"/>
    </row>
    <row r="40" spans="2:12" ht="26.25" customHeight="1">
      <c r="B40" s="193"/>
      <c r="C40" s="200"/>
      <c r="D40" s="460" t="s">
        <v>338</v>
      </c>
      <c r="E40" s="193"/>
      <c r="F40" s="195"/>
      <c r="G40" s="196"/>
      <c r="H40" s="146"/>
      <c r="I40" s="146"/>
      <c r="J40" s="278"/>
      <c r="K40" s="193"/>
      <c r="L40" s="81"/>
    </row>
    <row r="41" spans="2:11" ht="26.25" customHeight="1">
      <c r="B41" s="109"/>
      <c r="C41" s="108"/>
      <c r="D41" s="187" t="s">
        <v>6</v>
      </c>
      <c r="E41" s="107"/>
      <c r="F41" s="107"/>
      <c r="G41" s="397">
        <f>SUM(G4:G40)</f>
        <v>3359860</v>
      </c>
      <c r="H41" s="248"/>
      <c r="I41" s="248"/>
      <c r="J41" s="278">
        <f>J4+J29+J30+J32+J33+J38</f>
        <v>3359860</v>
      </c>
      <c r="K41" s="136"/>
    </row>
    <row r="42" spans="2:13" ht="22.5">
      <c r="B42" s="78"/>
      <c r="M42" s="78"/>
    </row>
    <row r="43" spans="2:13" ht="22.5">
      <c r="B43" s="78"/>
      <c r="C43" s="346"/>
      <c r="D43" s="345"/>
      <c r="F43" s="81"/>
      <c r="M43" s="78"/>
    </row>
    <row r="44" spans="2:13" ht="22.5">
      <c r="B44" s="78"/>
      <c r="D44" s="81"/>
      <c r="E44" s="266"/>
      <c r="F44" s="81"/>
      <c r="M44" s="78"/>
    </row>
    <row r="45" spans="2:13" ht="22.5">
      <c r="B45" s="78"/>
      <c r="D45" s="81"/>
      <c r="E45" s="266"/>
      <c r="F45" s="81"/>
      <c r="M45" s="78"/>
    </row>
    <row r="46" spans="2:13" ht="22.5">
      <c r="B46" s="78"/>
      <c r="D46" s="81"/>
      <c r="E46" s="266"/>
      <c r="F46" s="81"/>
      <c r="M46" s="78"/>
    </row>
    <row r="47" spans="2:13" ht="22.5">
      <c r="B47" s="78"/>
      <c r="D47" s="81"/>
      <c r="E47" s="266"/>
      <c r="F47" s="81"/>
      <c r="M47" s="78"/>
    </row>
    <row r="48" spans="2:13" ht="22.5">
      <c r="B48" s="78"/>
      <c r="D48" s="81"/>
      <c r="E48" s="266"/>
      <c r="F48" s="81"/>
      <c r="M48" s="78"/>
    </row>
    <row r="49" spans="2:13" ht="22.5">
      <c r="B49" s="78"/>
      <c r="D49" s="81"/>
      <c r="E49" s="266"/>
      <c r="F49" s="81"/>
      <c r="M49" s="78"/>
    </row>
    <row r="50" spans="2:13" ht="22.5">
      <c r="B50" s="78"/>
      <c r="D50" s="81"/>
      <c r="E50" s="266"/>
      <c r="F50" s="81"/>
      <c r="M50" s="78"/>
    </row>
    <row r="51" spans="2:13" ht="22.5">
      <c r="B51" s="78"/>
      <c r="D51" s="81"/>
      <c r="E51" s="266"/>
      <c r="F51" s="81"/>
      <c r="M51" s="78"/>
    </row>
    <row r="52" spans="2:13" ht="22.5">
      <c r="B52" s="78"/>
      <c r="D52" s="81"/>
      <c r="E52" s="266"/>
      <c r="F52" s="81"/>
      <c r="M52" s="78"/>
    </row>
    <row r="53" spans="2:13" ht="22.5">
      <c r="B53" s="78"/>
      <c r="D53" s="81"/>
      <c r="E53" s="266"/>
      <c r="F53" s="81"/>
      <c r="M53" s="78"/>
    </row>
    <row r="54" spans="2:13" ht="22.5">
      <c r="B54" s="78"/>
      <c r="D54" s="81"/>
      <c r="E54" s="266"/>
      <c r="F54" s="81"/>
      <c r="M54" s="78"/>
    </row>
    <row r="55" spans="2:13" ht="22.5">
      <c r="B55" s="78"/>
      <c r="D55" s="345"/>
      <c r="E55" s="266"/>
      <c r="F55" s="81"/>
      <c r="J55" s="76">
        <v>301750</v>
      </c>
      <c r="M55" s="78"/>
    </row>
    <row r="56" spans="2:13" ht="22.5">
      <c r="B56" s="78"/>
      <c r="C56" s="347"/>
      <c r="D56" s="81"/>
      <c r="E56" s="266"/>
      <c r="F56" s="81"/>
      <c r="J56" s="390">
        <f>J55-J29</f>
        <v>34270</v>
      </c>
      <c r="M56" s="78"/>
    </row>
    <row r="57" spans="2:13" ht="22.5">
      <c r="B57" s="78"/>
      <c r="D57" s="76" t="s">
        <v>255</v>
      </c>
      <c r="E57" s="266"/>
      <c r="F57" s="81"/>
      <c r="H57" s="76">
        <f>109530+5000</f>
        <v>114530</v>
      </c>
      <c r="J57" s="76">
        <v>19600</v>
      </c>
      <c r="M57" s="78"/>
    </row>
    <row r="58" spans="2:13" ht="22.5">
      <c r="B58" s="78"/>
      <c r="E58" s="266"/>
      <c r="F58" s="81"/>
      <c r="J58" s="76">
        <v>14530</v>
      </c>
      <c r="M58" s="78"/>
    </row>
    <row r="59" spans="2:13" ht="22.5">
      <c r="B59" s="78"/>
      <c r="E59" s="266"/>
      <c r="J59" s="76">
        <f>SUM(J57:J58)</f>
        <v>34130</v>
      </c>
      <c r="M59" s="78"/>
    </row>
    <row r="60" spans="2:13" ht="22.5">
      <c r="B60" s="78"/>
      <c r="F60" s="81"/>
      <c r="M60" s="78"/>
    </row>
    <row r="61" spans="2:13" ht="22.5">
      <c r="B61" s="78"/>
      <c r="M61" s="78"/>
    </row>
    <row r="62" ht="22.5">
      <c r="B62" s="78"/>
    </row>
    <row r="63" ht="22.5">
      <c r="B63" s="78"/>
    </row>
    <row r="68" spans="2:11" ht="22.5">
      <c r="B68" s="43">
        <v>8</v>
      </c>
      <c r="C68" s="41" t="s">
        <v>17</v>
      </c>
      <c r="D68" s="48"/>
      <c r="E68" s="43"/>
      <c r="F68" s="100"/>
      <c r="G68" s="42">
        <v>197800</v>
      </c>
      <c r="H68" s="42"/>
      <c r="I68" s="42"/>
      <c r="J68" s="77">
        <f>G68-H68</f>
        <v>197800</v>
      </c>
      <c r="K68" s="43" t="s">
        <v>18</v>
      </c>
    </row>
    <row r="69" spans="2:13" ht="22.5">
      <c r="B69" s="43">
        <v>9</v>
      </c>
      <c r="C69" s="41" t="s">
        <v>27</v>
      </c>
      <c r="D69" s="48"/>
      <c r="E69" s="43"/>
      <c r="F69" s="100"/>
      <c r="G69" s="42">
        <v>149202</v>
      </c>
      <c r="H69" s="42"/>
      <c r="I69" s="42"/>
      <c r="J69" s="77">
        <f>G69-H69</f>
        <v>149202</v>
      </c>
      <c r="K69" s="43" t="s">
        <v>18</v>
      </c>
      <c r="L69" s="79"/>
      <c r="M69" s="78"/>
    </row>
  </sheetData>
  <sheetProtection/>
  <mergeCells count="12">
    <mergeCell ref="C27:D28"/>
    <mergeCell ref="E27:E28"/>
    <mergeCell ref="G27:J27"/>
    <mergeCell ref="K27:K28"/>
    <mergeCell ref="M4:M29"/>
    <mergeCell ref="C29:D29"/>
    <mergeCell ref="B2:B3"/>
    <mergeCell ref="C2:D3"/>
    <mergeCell ref="E2:E3"/>
    <mergeCell ref="K2:K3"/>
    <mergeCell ref="G2:J2"/>
    <mergeCell ref="B27:B28"/>
  </mergeCells>
  <printOptions horizontalCentered="1"/>
  <pageMargins left="0.11811023622047245" right="0" top="0.7480314960629921" bottom="0.551181102362204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34"/>
  <sheetViews>
    <sheetView zoomScale="118" zoomScaleNormal="118" zoomScalePageLayoutView="0" workbookViewId="0" topLeftCell="A11">
      <selection activeCell="C27" sqref="C27"/>
    </sheetView>
  </sheetViews>
  <sheetFormatPr defaultColWidth="9.140625" defaultRowHeight="12.75"/>
  <cols>
    <col min="1" max="1" width="6.140625" style="76" customWidth="1"/>
    <col min="2" max="2" width="4.140625" style="76" customWidth="1"/>
    <col min="3" max="3" width="52.00390625" style="76" bestFit="1" customWidth="1"/>
    <col min="4" max="4" width="4.421875" style="76" customWidth="1"/>
    <col min="5" max="5" width="9.7109375" style="76" customWidth="1"/>
    <col min="6" max="6" width="11.00390625" style="76" customWidth="1"/>
    <col min="7" max="7" width="10.140625" style="76" customWidth="1"/>
    <col min="8" max="8" width="9.140625" style="76" customWidth="1"/>
    <col min="9" max="9" width="9.00390625" style="76" customWidth="1"/>
    <col min="10" max="10" width="9.7109375" style="76" customWidth="1"/>
    <col min="11" max="11" width="10.28125" style="76" customWidth="1"/>
    <col min="12" max="12" width="11.421875" style="76" bestFit="1" customWidth="1"/>
    <col min="13" max="13" width="10.8515625" style="76" bestFit="1" customWidth="1"/>
    <col min="14" max="16384" width="9.140625" style="76" customWidth="1"/>
  </cols>
  <sheetData>
    <row r="2" ht="26.25" customHeight="1">
      <c r="B2" s="415" t="s">
        <v>92</v>
      </c>
    </row>
    <row r="3" spans="2:11" ht="20.25" customHeight="1">
      <c r="B3" s="604" t="s">
        <v>16</v>
      </c>
      <c r="C3" s="611" t="s">
        <v>77</v>
      </c>
      <c r="D3" s="612"/>
      <c r="E3" s="604" t="s">
        <v>38</v>
      </c>
      <c r="F3" s="96" t="s">
        <v>0</v>
      </c>
      <c r="G3" s="601" t="s">
        <v>1</v>
      </c>
      <c r="H3" s="602"/>
      <c r="I3" s="602"/>
      <c r="J3" s="603"/>
      <c r="K3" s="604" t="s">
        <v>2</v>
      </c>
    </row>
    <row r="4" spans="2:11" ht="20.25" customHeight="1">
      <c r="B4" s="610"/>
      <c r="C4" s="613"/>
      <c r="D4" s="614"/>
      <c r="E4" s="610"/>
      <c r="F4" s="80" t="s">
        <v>39</v>
      </c>
      <c r="G4" s="137" t="s">
        <v>36</v>
      </c>
      <c r="H4" s="137" t="s">
        <v>37</v>
      </c>
      <c r="I4" s="137" t="s">
        <v>65</v>
      </c>
      <c r="J4" s="137" t="s">
        <v>5</v>
      </c>
      <c r="K4" s="605"/>
    </row>
    <row r="5" spans="2:12" ht="20.25" customHeight="1">
      <c r="B5" s="188">
        <v>1</v>
      </c>
      <c r="C5" s="182" t="s">
        <v>291</v>
      </c>
      <c r="D5" s="318"/>
      <c r="E5" s="188"/>
      <c r="F5" s="206"/>
      <c r="G5" s="249"/>
      <c r="H5" s="249"/>
      <c r="I5" s="249"/>
      <c r="J5" s="249"/>
      <c r="K5" s="188" t="s">
        <v>335</v>
      </c>
      <c r="L5" s="81"/>
    </row>
    <row r="6" spans="2:12" ht="20.25" customHeight="1">
      <c r="B6" s="188"/>
      <c r="C6" s="182" t="s">
        <v>289</v>
      </c>
      <c r="D6" s="379"/>
      <c r="E6" s="188"/>
      <c r="F6" s="206"/>
      <c r="G6" s="249"/>
      <c r="H6" s="249"/>
      <c r="I6" s="249"/>
      <c r="J6" s="249"/>
      <c r="K6" s="188"/>
      <c r="L6" s="81"/>
    </row>
    <row r="7" spans="2:12" ht="20.25" customHeight="1">
      <c r="B7" s="188"/>
      <c r="C7" s="182" t="s">
        <v>290</v>
      </c>
      <c r="D7" s="379"/>
      <c r="E7" s="188"/>
      <c r="F7" s="206"/>
      <c r="G7" s="249"/>
      <c r="H7" s="249"/>
      <c r="I7" s="249"/>
      <c r="J7" s="249"/>
      <c r="K7" s="188"/>
      <c r="L7" s="81"/>
    </row>
    <row r="8" spans="2:12" ht="20.25" customHeight="1">
      <c r="B8" s="188"/>
      <c r="C8" s="182" t="s">
        <v>288</v>
      </c>
      <c r="D8" s="379"/>
      <c r="E8" s="188"/>
      <c r="F8" s="206"/>
      <c r="G8" s="249"/>
      <c r="H8" s="249"/>
      <c r="I8" s="249"/>
      <c r="J8" s="249"/>
      <c r="K8" s="188"/>
      <c r="L8" s="81"/>
    </row>
    <row r="9" spans="2:12" ht="20.25" customHeight="1">
      <c r="B9" s="188">
        <v>2</v>
      </c>
      <c r="C9" s="182" t="s">
        <v>292</v>
      </c>
      <c r="D9" s="318"/>
      <c r="E9" s="188"/>
      <c r="F9" s="206"/>
      <c r="G9" s="249"/>
      <c r="H9" s="249"/>
      <c r="I9" s="249"/>
      <c r="J9" s="249"/>
      <c r="K9" s="188" t="s">
        <v>335</v>
      </c>
      <c r="L9" s="81"/>
    </row>
    <row r="10" spans="2:12" ht="20.25" customHeight="1">
      <c r="B10" s="188"/>
      <c r="C10" s="182" t="s">
        <v>215</v>
      </c>
      <c r="D10" s="318"/>
      <c r="E10" s="205"/>
      <c r="F10" s="188"/>
      <c r="G10" s="249"/>
      <c r="H10" s="249"/>
      <c r="I10" s="249"/>
      <c r="J10" s="249"/>
      <c r="K10" s="139"/>
      <c r="L10" s="81"/>
    </row>
    <row r="11" spans="2:12" ht="20.25" customHeight="1">
      <c r="B11" s="188">
        <v>3</v>
      </c>
      <c r="C11" s="182" t="s">
        <v>293</v>
      </c>
      <c r="D11" s="318"/>
      <c r="E11" s="205"/>
      <c r="F11" s="188"/>
      <c r="G11" s="249"/>
      <c r="H11" s="249"/>
      <c r="I11" s="249"/>
      <c r="J11" s="249"/>
      <c r="K11" s="188" t="s">
        <v>335</v>
      </c>
      <c r="L11" s="81"/>
    </row>
    <row r="12" spans="2:12" ht="20.25" customHeight="1">
      <c r="B12" s="188"/>
      <c r="C12" s="181"/>
      <c r="D12" s="318"/>
      <c r="E12" s="353"/>
      <c r="F12" s="188"/>
      <c r="G12" s="249"/>
      <c r="H12" s="249"/>
      <c r="I12" s="249"/>
      <c r="J12" s="249"/>
      <c r="K12" s="139"/>
      <c r="L12" s="81"/>
    </row>
    <row r="13" spans="2:12" ht="20.25" customHeight="1">
      <c r="B13" s="188"/>
      <c r="C13" s="181"/>
      <c r="D13" s="318"/>
      <c r="E13" s="353"/>
      <c r="F13" s="188"/>
      <c r="G13" s="249"/>
      <c r="H13" s="249"/>
      <c r="I13" s="249"/>
      <c r="J13" s="249"/>
      <c r="K13" s="139"/>
      <c r="L13" s="81"/>
    </row>
    <row r="14" spans="2:12" ht="20.25" customHeight="1">
      <c r="B14" s="188"/>
      <c r="C14" s="181"/>
      <c r="D14" s="318"/>
      <c r="E14" s="353"/>
      <c r="F14" s="188"/>
      <c r="G14" s="249"/>
      <c r="H14" s="249"/>
      <c r="I14" s="249"/>
      <c r="J14" s="249"/>
      <c r="K14" s="139"/>
      <c r="L14" s="81"/>
    </row>
    <row r="15" spans="2:11" ht="20.25" customHeight="1">
      <c r="B15" s="188"/>
      <c r="C15" s="213"/>
      <c r="D15" s="211"/>
      <c r="E15" s="188"/>
      <c r="F15" s="206"/>
      <c r="G15" s="250"/>
      <c r="H15" s="249"/>
      <c r="I15" s="249"/>
      <c r="J15" s="249"/>
      <c r="K15" s="188"/>
    </row>
    <row r="16" spans="2:11" ht="23.25" customHeight="1">
      <c r="B16" s="109"/>
      <c r="C16" s="108"/>
      <c r="D16" s="141"/>
      <c r="E16" s="107"/>
      <c r="F16" s="107"/>
      <c r="G16" s="248"/>
      <c r="H16" s="248"/>
      <c r="I16" s="248"/>
      <c r="J16" s="249"/>
      <c r="K16" s="136"/>
    </row>
    <row r="17" spans="2:13" ht="22.5">
      <c r="B17" s="78"/>
      <c r="M17" s="78"/>
    </row>
    <row r="18" spans="2:13" ht="22.5">
      <c r="B18" s="78"/>
      <c r="C18" s="76" t="s">
        <v>329</v>
      </c>
      <c r="M18" s="78"/>
    </row>
    <row r="19" spans="2:13" ht="22.5">
      <c r="B19" s="78"/>
      <c r="M19" s="78"/>
    </row>
    <row r="20" spans="2:13" ht="22.5">
      <c r="B20" s="78"/>
      <c r="M20" s="78"/>
    </row>
    <row r="21" spans="2:13" ht="22.5">
      <c r="B21" s="78"/>
      <c r="M21" s="78"/>
    </row>
    <row r="22" spans="2:13" ht="22.5">
      <c r="B22" s="78"/>
      <c r="M22" s="78"/>
    </row>
    <row r="23" spans="2:13" ht="22.5">
      <c r="B23" s="78"/>
      <c r="M23" s="78"/>
    </row>
    <row r="24" spans="2:13" ht="22.5">
      <c r="B24" s="78"/>
      <c r="M24" s="78"/>
    </row>
    <row r="25" spans="2:13" ht="22.5">
      <c r="B25" s="78"/>
      <c r="M25" s="78"/>
    </row>
    <row r="26" spans="2:13" ht="22.5">
      <c r="B26" s="78"/>
      <c r="M26" s="78"/>
    </row>
    <row r="27" ht="22.5">
      <c r="B27" s="78"/>
    </row>
    <row r="28" ht="22.5">
      <c r="B28" s="78"/>
    </row>
    <row r="33" spans="2:11" ht="22.5">
      <c r="B33" s="43">
        <v>8</v>
      </c>
      <c r="C33" s="41" t="s">
        <v>17</v>
      </c>
      <c r="D33" s="48"/>
      <c r="E33" s="43"/>
      <c r="F33" s="100"/>
      <c r="G33" s="42">
        <v>197800</v>
      </c>
      <c r="H33" s="42"/>
      <c r="I33" s="42"/>
      <c r="J33" s="77">
        <f>G33-H33</f>
        <v>197800</v>
      </c>
      <c r="K33" s="43" t="s">
        <v>18</v>
      </c>
    </row>
    <row r="34" spans="2:13" ht="22.5">
      <c r="B34" s="43">
        <v>9</v>
      </c>
      <c r="C34" s="41" t="s">
        <v>27</v>
      </c>
      <c r="D34" s="48"/>
      <c r="E34" s="43"/>
      <c r="F34" s="100"/>
      <c r="G34" s="42">
        <v>149202</v>
      </c>
      <c r="H34" s="42"/>
      <c r="I34" s="42"/>
      <c r="J34" s="77">
        <f>G34-H34</f>
        <v>149202</v>
      </c>
      <c r="K34" s="43" t="s">
        <v>18</v>
      </c>
      <c r="L34" s="79"/>
      <c r="M34" s="78"/>
    </row>
  </sheetData>
  <sheetProtection/>
  <mergeCells count="5">
    <mergeCell ref="C3:D4"/>
    <mergeCell ref="E3:E4"/>
    <mergeCell ref="B3:B4"/>
    <mergeCell ref="G3:J3"/>
    <mergeCell ref="K3:K4"/>
  </mergeCells>
  <printOptions horizontalCentered="1"/>
  <pageMargins left="0.11811023622047245" right="0" top="0.7480314960629921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32"/>
  <sheetViews>
    <sheetView zoomScale="118" zoomScaleNormal="118" zoomScalePageLayoutView="0" workbookViewId="0" topLeftCell="A7">
      <selection activeCell="D17" sqref="D17"/>
    </sheetView>
  </sheetViews>
  <sheetFormatPr defaultColWidth="9.140625" defaultRowHeight="12.75"/>
  <cols>
    <col min="1" max="1" width="5.7109375" style="76" customWidth="1"/>
    <col min="2" max="2" width="4.140625" style="76" customWidth="1"/>
    <col min="3" max="3" width="9.140625" style="76" customWidth="1"/>
    <col min="4" max="4" width="43.28125" style="76" customWidth="1"/>
    <col min="5" max="5" width="13.00390625" style="76" customWidth="1"/>
    <col min="6" max="6" width="10.8515625" style="76" customWidth="1"/>
    <col min="7" max="7" width="11.421875" style="76" customWidth="1"/>
    <col min="8" max="8" width="9.140625" style="76" customWidth="1"/>
    <col min="9" max="9" width="9.00390625" style="76" customWidth="1"/>
    <col min="10" max="10" width="7.7109375" style="76" customWidth="1"/>
    <col min="11" max="11" width="12.28125" style="76" customWidth="1"/>
    <col min="12" max="12" width="11.421875" style="76" bestFit="1" customWidth="1"/>
    <col min="13" max="13" width="10.8515625" style="76" bestFit="1" customWidth="1"/>
    <col min="14" max="16384" width="9.140625" style="76" customWidth="1"/>
  </cols>
  <sheetData>
    <row r="2" spans="2:11" ht="27" customHeight="1">
      <c r="B2" s="415" t="s">
        <v>68</v>
      </c>
      <c r="C2" s="415"/>
      <c r="D2" s="415"/>
      <c r="E2" s="415"/>
      <c r="F2" s="415"/>
      <c r="G2" s="415"/>
      <c r="H2" s="415"/>
      <c r="I2" s="415"/>
      <c r="J2" s="415"/>
      <c r="K2" s="415"/>
    </row>
    <row r="3" spans="2:11" ht="20.25" customHeight="1">
      <c r="B3" s="616" t="s">
        <v>16</v>
      </c>
      <c r="C3" s="618" t="s">
        <v>66</v>
      </c>
      <c r="D3" s="619"/>
      <c r="E3" s="616" t="s">
        <v>38</v>
      </c>
      <c r="F3" s="416" t="s">
        <v>0</v>
      </c>
      <c r="G3" s="622" t="s">
        <v>1</v>
      </c>
      <c r="H3" s="623"/>
      <c r="I3" s="623"/>
      <c r="J3" s="624"/>
      <c r="K3" s="616" t="s">
        <v>2</v>
      </c>
    </row>
    <row r="4" spans="2:11" ht="20.25" customHeight="1">
      <c r="B4" s="617"/>
      <c r="C4" s="620"/>
      <c r="D4" s="621"/>
      <c r="E4" s="617"/>
      <c r="F4" s="417" t="s">
        <v>39</v>
      </c>
      <c r="G4" s="418" t="s">
        <v>36</v>
      </c>
      <c r="H4" s="418" t="s">
        <v>37</v>
      </c>
      <c r="I4" s="418" t="s">
        <v>65</v>
      </c>
      <c r="J4" s="418" t="s">
        <v>5</v>
      </c>
      <c r="K4" s="617"/>
    </row>
    <row r="5" spans="2:12" ht="21" customHeight="1">
      <c r="B5" s="419">
        <v>1</v>
      </c>
      <c r="C5" s="420" t="s">
        <v>145</v>
      </c>
      <c r="D5" s="421"/>
      <c r="E5" s="419"/>
      <c r="F5" s="422"/>
      <c r="G5" s="300"/>
      <c r="H5" s="423"/>
      <c r="I5" s="423"/>
      <c r="J5" s="424"/>
      <c r="K5" s="425" t="s">
        <v>148</v>
      </c>
      <c r="L5" s="81"/>
    </row>
    <row r="6" spans="2:12" ht="24" customHeight="1">
      <c r="B6" s="419"/>
      <c r="C6" s="415" t="s">
        <v>146</v>
      </c>
      <c r="D6" s="421"/>
      <c r="E6" s="419"/>
      <c r="F6" s="422"/>
      <c r="G6" s="426"/>
      <c r="H6" s="423"/>
      <c r="I6" s="423"/>
      <c r="J6" s="424"/>
      <c r="K6" s="425"/>
      <c r="L6" s="81"/>
    </row>
    <row r="7" spans="2:12" ht="24.75" customHeight="1">
      <c r="B7" s="419"/>
      <c r="C7" s="427" t="s">
        <v>147</v>
      </c>
      <c r="D7" s="421"/>
      <c r="E7" s="419"/>
      <c r="F7" s="422"/>
      <c r="G7" s="426"/>
      <c r="H7" s="423"/>
      <c r="I7" s="423"/>
      <c r="J7" s="424"/>
      <c r="K7" s="425"/>
      <c r="L7" s="81"/>
    </row>
    <row r="8" spans="2:12" ht="24.75" customHeight="1">
      <c r="B8" s="419">
        <v>2</v>
      </c>
      <c r="C8" s="427" t="s">
        <v>152</v>
      </c>
      <c r="D8" s="421"/>
      <c r="E8" s="419"/>
      <c r="F8" s="422"/>
      <c r="G8" s="300"/>
      <c r="H8" s="423"/>
      <c r="I8" s="423"/>
      <c r="J8" s="424"/>
      <c r="K8" s="425" t="s">
        <v>148</v>
      </c>
      <c r="L8" s="81"/>
    </row>
    <row r="9" spans="2:12" ht="24" customHeight="1">
      <c r="B9" s="419"/>
      <c r="C9" s="427" t="s">
        <v>149</v>
      </c>
      <c r="D9" s="421"/>
      <c r="E9" s="419"/>
      <c r="F9" s="422"/>
      <c r="G9" s="426"/>
      <c r="H9" s="423"/>
      <c r="I9" s="423"/>
      <c r="J9" s="424"/>
      <c r="K9" s="425"/>
      <c r="L9" s="81"/>
    </row>
    <row r="10" spans="2:12" ht="22.5" customHeight="1">
      <c r="B10" s="419"/>
      <c r="C10" s="427" t="s">
        <v>150</v>
      </c>
      <c r="D10" s="421"/>
      <c r="E10" s="419"/>
      <c r="F10" s="422"/>
      <c r="G10" s="426"/>
      <c r="H10" s="423"/>
      <c r="I10" s="423"/>
      <c r="J10" s="424"/>
      <c r="K10" s="425"/>
      <c r="L10" s="81"/>
    </row>
    <row r="11" spans="2:12" ht="24" customHeight="1">
      <c r="B11" s="419">
        <v>3</v>
      </c>
      <c r="C11" s="427" t="s">
        <v>160</v>
      </c>
      <c r="D11" s="421"/>
      <c r="E11" s="419"/>
      <c r="F11" s="422"/>
      <c r="G11" s="424"/>
      <c r="H11" s="423"/>
      <c r="I11" s="423"/>
      <c r="J11" s="424"/>
      <c r="K11" s="419" t="s">
        <v>159</v>
      </c>
      <c r="L11" s="39"/>
    </row>
    <row r="12" spans="2:12" ht="23.25" customHeight="1">
      <c r="B12" s="419"/>
      <c r="C12" s="428" t="s">
        <v>161</v>
      </c>
      <c r="D12" s="421"/>
      <c r="E12" s="419"/>
      <c r="F12" s="422"/>
      <c r="G12" s="429"/>
      <c r="H12" s="423"/>
      <c r="I12" s="423"/>
      <c r="J12" s="430"/>
      <c r="K12" s="419"/>
      <c r="L12" s="2"/>
    </row>
    <row r="13" spans="2:12" ht="24" customHeight="1">
      <c r="B13" s="371"/>
      <c r="C13" s="427"/>
      <c r="D13" s="155"/>
      <c r="E13" s="153"/>
      <c r="F13" s="419"/>
      <c r="G13" s="258"/>
      <c r="H13" s="263"/>
      <c r="I13" s="263"/>
      <c r="J13" s="431"/>
      <c r="K13" s="432"/>
      <c r="L13" s="81"/>
    </row>
    <row r="14" spans="2:11" ht="26.25" customHeight="1">
      <c r="B14" s="139"/>
      <c r="C14" s="251"/>
      <c r="D14" s="141"/>
      <c r="E14" s="252"/>
      <c r="F14" s="252"/>
      <c r="G14" s="279"/>
      <c r="H14" s="344"/>
      <c r="I14" s="344"/>
      <c r="J14" s="279"/>
      <c r="K14" s="253"/>
    </row>
    <row r="15" spans="2:13" ht="24.75">
      <c r="B15" s="78"/>
      <c r="C15" s="415" t="s">
        <v>329</v>
      </c>
      <c r="M15" s="78"/>
    </row>
    <row r="16" spans="2:13" ht="22.5">
      <c r="B16" s="78"/>
      <c r="M16" s="78"/>
    </row>
    <row r="17" spans="2:13" ht="22.5">
      <c r="B17" s="78"/>
      <c r="M17" s="78"/>
    </row>
    <row r="18" spans="2:13" ht="22.5">
      <c r="B18" s="78"/>
      <c r="M18" s="78"/>
    </row>
    <row r="19" spans="2:13" ht="22.5">
      <c r="B19" s="78"/>
      <c r="M19" s="78"/>
    </row>
    <row r="20" spans="2:13" ht="24.75">
      <c r="B20" s="78"/>
      <c r="D20" s="140"/>
      <c r="M20" s="78"/>
    </row>
    <row r="21" spans="2:13" ht="24.75">
      <c r="B21" s="78"/>
      <c r="D21" s="140"/>
      <c r="M21" s="78"/>
    </row>
    <row r="22" spans="2:13" ht="24.75">
      <c r="B22" s="78"/>
      <c r="D22" s="140"/>
      <c r="M22" s="78"/>
    </row>
    <row r="23" spans="2:13" ht="22.5">
      <c r="B23" s="78"/>
      <c r="M23" s="78"/>
    </row>
    <row r="24" spans="2:13" ht="22.5">
      <c r="B24" s="78"/>
      <c r="M24" s="78"/>
    </row>
    <row r="25" ht="22.5">
      <c r="B25" s="78"/>
    </row>
    <row r="26" ht="22.5">
      <c r="B26" s="78"/>
    </row>
    <row r="31" spans="2:11" ht="22.5">
      <c r="B31" s="43">
        <v>8</v>
      </c>
      <c r="C31" s="41" t="s">
        <v>17</v>
      </c>
      <c r="D31" s="48"/>
      <c r="E31" s="43"/>
      <c r="F31" s="100"/>
      <c r="G31" s="42">
        <v>197800</v>
      </c>
      <c r="H31" s="42"/>
      <c r="I31" s="42"/>
      <c r="J31" s="77">
        <f>G31-H31</f>
        <v>197800</v>
      </c>
      <c r="K31" s="43" t="s">
        <v>18</v>
      </c>
    </row>
    <row r="32" spans="2:13" ht="22.5">
      <c r="B32" s="43">
        <v>9</v>
      </c>
      <c r="C32" s="41" t="s">
        <v>27</v>
      </c>
      <c r="D32" s="48"/>
      <c r="E32" s="43"/>
      <c r="F32" s="100"/>
      <c r="G32" s="42">
        <v>149202</v>
      </c>
      <c r="H32" s="42"/>
      <c r="I32" s="42"/>
      <c r="J32" s="77">
        <f>G32-H32</f>
        <v>149202</v>
      </c>
      <c r="K32" s="43" t="s">
        <v>18</v>
      </c>
      <c r="L32" s="79"/>
      <c r="M32" s="78"/>
    </row>
  </sheetData>
  <sheetProtection/>
  <mergeCells count="5">
    <mergeCell ref="B3:B4"/>
    <mergeCell ref="C3:D4"/>
    <mergeCell ref="E3:E4"/>
    <mergeCell ref="G3:J3"/>
    <mergeCell ref="K3:K4"/>
  </mergeCells>
  <printOptions horizontalCentered="1"/>
  <pageMargins left="0.11811023622047245" right="0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ScOrPiOnE</dc:creator>
  <cp:keywords/>
  <dc:description/>
  <cp:lastModifiedBy>Student</cp:lastModifiedBy>
  <cp:lastPrinted>2013-02-19T04:46:07Z</cp:lastPrinted>
  <dcterms:created xsi:type="dcterms:W3CDTF">2008-09-18T06:26:03Z</dcterms:created>
  <dcterms:modified xsi:type="dcterms:W3CDTF">2013-02-19T04:46:26Z</dcterms:modified>
  <cp:category/>
  <cp:version/>
  <cp:contentType/>
  <cp:contentStatus/>
</cp:coreProperties>
</file>